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90" windowWidth="14940" windowHeight="784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P6" i="5"/>
  <c r="O6" i="5"/>
  <c r="R10" i="4" s="1"/>
  <c r="N6" i="5"/>
  <c r="J10" i="4" s="1"/>
  <c r="M6" i="5"/>
  <c r="B10" i="4" s="1"/>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AI8" i="4"/>
  <c r="Z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<sst xmlns="http://schemas.openxmlformats.org/spreadsheetml/2006/main" count="218" uniqueCount="108">
  <si>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</si>
  <si>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</si>
  <si>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</si>
  <si>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</si>
  <si>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</si>
  <si>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</si>
  <si>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</si>
  <si>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</si>
  <si>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</si>
  <si>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</si>
  <si>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</si>
  <si>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</si>
  <si>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</si>
  <si>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</si>
  <si>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</si>
  <si>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</si>
  <si>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</si>
  <si>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</si>
  <si>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</si>
  <si>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</si>
  <si>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</si>
  <si>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</si>
  <si>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</si>
  <si>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</si>
  <si>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</si>
  <si>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</si>
  <si>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</si>
  <si>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</si>
  <si>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</si>
  <si>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</si>
  <si>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</si>
  <si>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</si>
  <si>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</si>
  <si>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</si>
  <si>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</si>
  <si>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</si>
  <si>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</si>
  <si>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</si>
  <si>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</si>
  <si>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</si>
  <si>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</si>
  <si>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</si>
  <si>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</si>
  <si>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</si>
  <si>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</si>
  <si>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</si>
  <si>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</si>
  <si>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</si>
  <si>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</si>
  <si>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</si>
  <si>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</si>
  <si>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</si>
  <si>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</si>
  <si>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</si>
  <si>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</si>
  <si>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</si>
  <si>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</si>
  <si>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</si>
  <si>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</si>
  <si>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</si>
  <si>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</si>
  <si>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</si>
  <si>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</si>
  <si>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</si>
  <si>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</si>
  <si>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</si>
  <si>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</si>
  <si>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</si>
  <si>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</si>
  <si>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</si>
  <si>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</si>
  <si>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</si>
  <si>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</si>
  <si>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</si>
  <si>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</si>
  <si>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</si>
  <si>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</si>
  <si>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</si>
  <si>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</si>
  <si>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</si>
  <si>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</si>
  <si>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</si>
  <si>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</si>
  <si>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</si>
  <si>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</si>
  <si>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</si>
  <si>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</si>
  <si>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</si>
  <si>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</si>
  <si>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</si>
  <si>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</si>
  <si>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</si>
  <si>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</si>
  <si>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南大東村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</si>
  <si>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</si>
  <si>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</si>
  <si>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</si>
  <si>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</si>
  <si>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</si>
  <si>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</si>
  <si>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</si>
  <si>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</si>
  <si>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</si>
  <si>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</si>
  <si>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</si>
  <si>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類似団体平均値を上回り平成25年度から黒字経営に転じ、平成27年度は15%減になるも依然黒字である。これは料金収入の微増及び歳出の需用費及び償還金減が主な要因である。しかし収入の約25%を他会計繰入金に依存しており、今後の事業運営改善計画を実行していく。
④企業債残高対事業規模比率
各年度全て類似団体平均値を大きく下回っており、近年において起債事業も行っていない。施設更新は平成29年度より水道広域化に向けて浄水場を県企業局に譲渡する計画、村では平成30年度から管路更新を行う。
⑤料金回収率
各年度全て類似団体平均値を上回っている。しかし、料金収入では賄えず他会計繰入金に依存している為収入増加に向けて徴収業務の更なる強化を図る。
⑥給水原価
前年度より有収水量の減、及び水道広域化に向けての委託業務費の皆増が対前年に比べ要因となった。有収水量の減は消防での使用、漏水、計量器の不具合があり改善改修に取り組み、維持管理費用の節減も図る。
⑦施設利用率
各年度全て類似団体平均値及び全国平均を上回り、値を維持していることから施設への投資経済性は効率的に推移している。
⑧有収率
上記⑥のとおり今後の改善を実施し有収率を増加を図る。また、今後も漏水調査を実施し有収率増加を図る。</t>
    <rPh sb="9" eb="16">
      <t>ルイジダンタイヘイキンチ</t>
    </rPh>
    <rPh sb="17" eb="19">
      <t>ウワマワ</t>
    </rPh>
    <rPh sb="20" eb="22">
      <t>ヘイセイ</t>
    </rPh>
    <rPh sb="24" eb="26">
      <t>ネンド</t>
    </rPh>
    <rPh sb="28" eb="30">
      <t>クロジ</t>
    </rPh>
    <rPh sb="30" eb="32">
      <t>ケイエイ</t>
    </rPh>
    <rPh sb="33" eb="34">
      <t>テン</t>
    </rPh>
    <rPh sb="36" eb="38">
      <t>ヘイセイ</t>
    </rPh>
    <rPh sb="40" eb="42">
      <t>ネンド</t>
    </rPh>
    <rPh sb="51" eb="53">
      <t>イゼン</t>
    </rPh>
    <rPh sb="53" eb="55">
      <t>クロジ</t>
    </rPh>
    <rPh sb="62" eb="64">
      <t>リョウキン</t>
    </rPh>
    <rPh sb="64" eb="66">
      <t>シュウニュウ</t>
    </rPh>
    <rPh sb="67" eb="69">
      <t>ビゾウ</t>
    </rPh>
    <rPh sb="69" eb="70">
      <t>オヨ</t>
    </rPh>
    <rPh sb="71" eb="73">
      <t>サイシュツ</t>
    </rPh>
    <rPh sb="74" eb="77">
      <t>ジュヨウヒ</t>
    </rPh>
    <rPh sb="77" eb="78">
      <t>オヨ</t>
    </rPh>
    <rPh sb="79" eb="82">
      <t>ショウカンキン</t>
    </rPh>
    <rPh sb="82" eb="83">
      <t>ゲン</t>
    </rPh>
    <rPh sb="84" eb="85">
      <t>オモ</t>
    </rPh>
    <rPh sb="86" eb="88">
      <t>ヨウイン</t>
    </rPh>
    <rPh sb="95" eb="97">
      <t>シュウニュウ</t>
    </rPh>
    <rPh sb="98" eb="99">
      <t>ヤク</t>
    </rPh>
    <rPh sb="103" eb="104">
      <t>タ</t>
    </rPh>
    <rPh sb="104" eb="106">
      <t>カイケイ</t>
    </rPh>
    <rPh sb="106" eb="108">
      <t>クリイレ</t>
    </rPh>
    <rPh sb="108" eb="109">
      <t>キン</t>
    </rPh>
    <rPh sb="110" eb="112">
      <t>イゾン</t>
    </rPh>
    <rPh sb="117" eb="119">
      <t>コンゴ</t>
    </rPh>
    <rPh sb="120" eb="122">
      <t>ジギョウ</t>
    </rPh>
    <rPh sb="122" eb="124">
      <t>ウンエイ</t>
    </rPh>
    <rPh sb="124" eb="126">
      <t>カイゼン</t>
    </rPh>
    <rPh sb="126" eb="128">
      <t>ケイカク</t>
    </rPh>
    <rPh sb="129" eb="131">
      <t>ジッコウ</t>
    </rPh>
    <rPh sb="151" eb="154">
      <t>カクネンド</t>
    </rPh>
    <rPh sb="154" eb="155">
      <t>スベ</t>
    </rPh>
    <rPh sb="156" eb="163">
      <t>ルイジダンタイヘイキンチ</t>
    </rPh>
    <rPh sb="164" eb="165">
      <t>オオ</t>
    </rPh>
    <rPh sb="167" eb="169">
      <t>シタマワ</t>
    </rPh>
    <rPh sb="174" eb="176">
      <t>キンネン</t>
    </rPh>
    <rPh sb="180" eb="182">
      <t>キサイ</t>
    </rPh>
    <rPh sb="182" eb="184">
      <t>ジギョウ</t>
    </rPh>
    <rPh sb="185" eb="186">
      <t>オコナ</t>
    </rPh>
    <rPh sb="192" eb="194">
      <t>シセツ</t>
    </rPh>
    <rPh sb="194" eb="196">
      <t>コウシン</t>
    </rPh>
    <rPh sb="197" eb="199">
      <t>ヘイセイ</t>
    </rPh>
    <rPh sb="201" eb="203">
      <t>ネンド</t>
    </rPh>
    <rPh sb="205" eb="207">
      <t>スイドウ</t>
    </rPh>
    <rPh sb="207" eb="210">
      <t>コウイキカ</t>
    </rPh>
    <rPh sb="211" eb="212">
      <t>ム</t>
    </rPh>
    <rPh sb="214" eb="217">
      <t>ジョウスイジョウ</t>
    </rPh>
    <rPh sb="218" eb="219">
      <t>ケン</t>
    </rPh>
    <rPh sb="219" eb="221">
      <t>キギョウ</t>
    </rPh>
    <rPh sb="221" eb="222">
      <t>キョク</t>
    </rPh>
    <rPh sb="223" eb="225">
      <t>ジョウト</t>
    </rPh>
    <rPh sb="227" eb="229">
      <t>ケイカク</t>
    </rPh>
    <rPh sb="230" eb="231">
      <t>ソン</t>
    </rPh>
    <rPh sb="233" eb="235">
      <t>ヘイセイ</t>
    </rPh>
    <rPh sb="237" eb="239">
      <t>ネンド</t>
    </rPh>
    <rPh sb="241" eb="243">
      <t>カンロ</t>
    </rPh>
    <rPh sb="243" eb="245">
      <t>コウシン</t>
    </rPh>
    <rPh sb="246" eb="247">
      <t>オコナ</t>
    </rPh>
    <rPh sb="251" eb="253">
      <t>リョウキン</t>
    </rPh>
    <rPh sb="257" eb="260">
      <t>カクネンド</t>
    </rPh>
    <rPh sb="260" eb="261">
      <t>スベ</t>
    </rPh>
    <rPh sb="262" eb="269">
      <t>ルイジダンタイヘイキンチ</t>
    </rPh>
    <rPh sb="270" eb="272">
      <t>ウワマワ</t>
    </rPh>
    <rPh sb="281" eb="283">
      <t>リョウキン</t>
    </rPh>
    <rPh sb="283" eb="285">
      <t>シュウニュウ</t>
    </rPh>
    <rPh sb="287" eb="288">
      <t>マカナ</t>
    </rPh>
    <rPh sb="290" eb="291">
      <t>タ</t>
    </rPh>
    <rPh sb="291" eb="293">
      <t>カイケイ</t>
    </rPh>
    <rPh sb="293" eb="295">
      <t>クリイレ</t>
    </rPh>
    <rPh sb="295" eb="296">
      <t>キン</t>
    </rPh>
    <rPh sb="297" eb="299">
      <t>イゾン</t>
    </rPh>
    <rPh sb="303" eb="304">
      <t>タメ</t>
    </rPh>
    <rPh sb="304" eb="306">
      <t>シュウニュウ</t>
    </rPh>
    <rPh sb="306" eb="307">
      <t>ゾウ</t>
    </rPh>
    <rPh sb="307" eb="308">
      <t>カ</t>
    </rPh>
    <rPh sb="309" eb="310">
      <t>ム</t>
    </rPh>
    <rPh sb="312" eb="314">
      <t>チョウシュウ</t>
    </rPh>
    <rPh sb="314" eb="316">
      <t>ギョウム</t>
    </rPh>
    <rPh sb="317" eb="318">
      <t>サラ</t>
    </rPh>
    <rPh sb="320" eb="322">
      <t>キョウカ</t>
    </rPh>
    <rPh sb="323" eb="324">
      <t>ハカ</t>
    </rPh>
    <rPh sb="328" eb="330">
      <t>キュウスイ</t>
    </rPh>
    <rPh sb="333" eb="335">
      <t>ゼンネン</t>
    </rPh>
    <rPh sb="335" eb="336">
      <t>ド</t>
    </rPh>
    <rPh sb="338" eb="339">
      <t>ユウ</t>
    </rPh>
    <rPh sb="339" eb="340">
      <t>シュウ</t>
    </rPh>
    <rPh sb="340" eb="342">
      <t>スイリョウ</t>
    </rPh>
    <rPh sb="343" eb="344">
      <t>ゲン</t>
    </rPh>
    <rPh sb="345" eb="346">
      <t>オヨ</t>
    </rPh>
    <rPh sb="347" eb="349">
      <t>スイドウ</t>
    </rPh>
    <rPh sb="349" eb="352">
      <t>コウイキカ</t>
    </rPh>
    <rPh sb="353" eb="354">
      <t>ム</t>
    </rPh>
    <rPh sb="357" eb="359">
      <t>イタク</t>
    </rPh>
    <rPh sb="359" eb="361">
      <t>ギョウム</t>
    </rPh>
    <rPh sb="361" eb="362">
      <t>ヒ</t>
    </rPh>
    <rPh sb="363" eb="364">
      <t>ミナ</t>
    </rPh>
    <rPh sb="364" eb="365">
      <t>ゾウ</t>
    </rPh>
    <rPh sb="366" eb="367">
      <t>タイ</t>
    </rPh>
    <rPh sb="367" eb="369">
      <t>ゼンネン</t>
    </rPh>
    <rPh sb="370" eb="371">
      <t>クラ</t>
    </rPh>
    <rPh sb="372" eb="374">
      <t>ヨウイン</t>
    </rPh>
    <rPh sb="379" eb="381">
      <t>ユウシュウ</t>
    </rPh>
    <rPh sb="381" eb="383">
      <t>スイリョウ</t>
    </rPh>
    <rPh sb="384" eb="385">
      <t>ゲン</t>
    </rPh>
    <rPh sb="386" eb="388">
      <t>ショウボウ</t>
    </rPh>
    <rPh sb="390" eb="392">
      <t>シヨウ</t>
    </rPh>
    <rPh sb="393" eb="395">
      <t>ロウスイ</t>
    </rPh>
    <rPh sb="396" eb="399">
      <t>ケイリョウキ</t>
    </rPh>
    <rPh sb="400" eb="403">
      <t>フグアイ</t>
    </rPh>
    <rPh sb="406" eb="408">
      <t>カイゼン</t>
    </rPh>
    <rPh sb="408" eb="410">
      <t>カイシュウ</t>
    </rPh>
    <rPh sb="411" eb="412">
      <t>ト</t>
    </rPh>
    <rPh sb="413" eb="414">
      <t>ク</t>
    </rPh>
    <rPh sb="416" eb="418">
      <t>イジ</t>
    </rPh>
    <rPh sb="418" eb="420">
      <t>カンリ</t>
    </rPh>
    <rPh sb="420" eb="422">
      <t>ヒヨウ</t>
    </rPh>
    <rPh sb="423" eb="425">
      <t>セツゲン</t>
    </rPh>
    <rPh sb="426" eb="427">
      <t>ハカ</t>
    </rPh>
    <rPh sb="437" eb="441">
      <t>カクネンドスベ</t>
    </rPh>
    <rPh sb="442" eb="449">
      <t>ルイジダンタイヘイキンチ</t>
    </rPh>
    <rPh sb="449" eb="450">
      <t>オヨ</t>
    </rPh>
    <rPh sb="451" eb="453">
      <t>ゼンコク</t>
    </rPh>
    <rPh sb="453" eb="455">
      <t>ヘイキン</t>
    </rPh>
    <rPh sb="456" eb="458">
      <t>ウワマワ</t>
    </rPh>
    <rPh sb="460" eb="461">
      <t>アタイ</t>
    </rPh>
    <rPh sb="462" eb="464">
      <t>イジ</t>
    </rPh>
    <rPh sb="495" eb="497">
      <t>ユウシュウ</t>
    </rPh>
    <rPh sb="499" eb="501">
      <t>ジョウキ</t>
    </rPh>
    <rPh sb="506" eb="508">
      <t>コンゴ</t>
    </rPh>
    <rPh sb="509" eb="511">
      <t>カイゼン</t>
    </rPh>
    <rPh sb="512" eb="514">
      <t>ジッシ</t>
    </rPh>
    <rPh sb="515" eb="518">
      <t>ユウシュウリツ</t>
    </rPh>
    <rPh sb="519" eb="521">
      <t>ゾウカ</t>
    </rPh>
    <rPh sb="522" eb="523">
      <t>ハカ</t>
    </rPh>
    <rPh sb="528" eb="530">
      <t>コンゴ</t>
    </rPh>
    <rPh sb="531" eb="533">
      <t>ロウスイ</t>
    </rPh>
    <rPh sb="533" eb="535">
      <t>チョウサ</t>
    </rPh>
    <rPh sb="536" eb="538">
      <t>ジッシ</t>
    </rPh>
    <rPh sb="539" eb="542">
      <t>ユウシュウリツ</t>
    </rPh>
    <rPh sb="542" eb="544">
      <t>ゾウカ</t>
    </rPh>
    <rPh sb="545" eb="546">
      <t>ハカ</t>
    </rPh>
    <phoneticPr fontId="4"/>
  </si>
  <si>
    <t>水道広域化に伴う料金設定は住民の大きな関心がある。用水受水体の施設整備として、管路更新等による有収率向上、起債事業の計画、徴収業務強化等の課題他会計繰入金減にするための課題がある。しかし、村の財政を考慮しながら管路更新を行う為、単年度の多額投資も難しくこれらを考慮して経営しなければならない為、急な改善は難しいが可能な取り組みを行っていく。</t>
    <rPh sb="0" eb="2">
      <t>スイドウ</t>
    </rPh>
    <rPh sb="2" eb="5">
      <t>コウイキカ</t>
    </rPh>
    <rPh sb="6" eb="7">
      <t>トモナ</t>
    </rPh>
    <rPh sb="13" eb="15">
      <t>ジュウミン</t>
    </rPh>
    <rPh sb="16" eb="17">
      <t>オオ</t>
    </rPh>
    <rPh sb="19" eb="21">
      <t>カンシン</t>
    </rPh>
    <rPh sb="25" eb="27">
      <t>ヨウスイ</t>
    </rPh>
    <rPh sb="27" eb="29">
      <t>ジュスイ</t>
    </rPh>
    <rPh sb="29" eb="30">
      <t>タイ</t>
    </rPh>
    <rPh sb="31" eb="33">
      <t>シセツ</t>
    </rPh>
    <rPh sb="33" eb="35">
      <t>セイビ</t>
    </rPh>
    <rPh sb="39" eb="41">
      <t>カンロ</t>
    </rPh>
    <rPh sb="43" eb="44">
      <t>トウ</t>
    </rPh>
    <rPh sb="47" eb="49">
      <t>ユウシュウ</t>
    </rPh>
    <rPh sb="49" eb="50">
      <t>リツ</t>
    </rPh>
    <rPh sb="50" eb="52">
      <t>コウジョウ</t>
    </rPh>
    <rPh sb="55" eb="57">
      <t>ジギョウ</t>
    </rPh>
    <rPh sb="58" eb="60">
      <t>ケイカク</t>
    </rPh>
    <rPh sb="61" eb="63">
      <t>チョウシュウ</t>
    </rPh>
    <rPh sb="63" eb="65">
      <t>ギョウム</t>
    </rPh>
    <rPh sb="65" eb="67">
      <t>キョウカ</t>
    </rPh>
    <rPh sb="69" eb="71">
      <t>カダイ</t>
    </rPh>
    <rPh sb="94" eb="95">
      <t>ソン</t>
    </rPh>
    <rPh sb="96" eb="98">
      <t>ザイセイ</t>
    </rPh>
    <rPh sb="99" eb="101">
      <t>コウリョ</t>
    </rPh>
    <rPh sb="105" eb="107">
      <t>カンロ</t>
    </rPh>
    <rPh sb="107" eb="109">
      <t>コウシン</t>
    </rPh>
    <rPh sb="110" eb="111">
      <t>オコナ</t>
    </rPh>
    <rPh sb="112" eb="113">
      <t>タメ</t>
    </rPh>
    <rPh sb="114" eb="117">
      <t>タンネンド</t>
    </rPh>
    <rPh sb="118" eb="120">
      <t>タガク</t>
    </rPh>
    <rPh sb="120" eb="122">
      <t>トウシ</t>
    </rPh>
    <rPh sb="123" eb="124">
      <t>ムズカ</t>
    </rPh>
    <phoneticPr fontId="4"/>
  </si>
  <si>
    <t>③管渠改善率
現在まで管渠の更新を実施していない為、類似団体平均値を下回っている。
管路に使用しているHIVP管は耐用年数：50年とされているが、供用開始から20年以上経過している為管渠維持管理計画を策定する。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</si>
</sst>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1701120"/>
        <c:axId val="6170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61701120"/>
        <c:axId val="61707392"/>
      </c:lineChart>
      <c:dateAx>
        <c:axId val="61701120"/>
        <c:scaling>
          <c:orientation val="minMax"/>
        </c:scaling>
        <c:delete val="1"/>
        <c:axPos val="b"/>
        <c:numFmt formatCode="ge" sourceLinked="1"/>
        <c:majorTickMark val="none"/>
        <c:minorTickMark val="none"/>
        <c:tickLblPos val="none"/>
        <c:crossAx val="61707392"/>
        <c:crosses val="autoZero"/>
        <c:auto val="1"/>
        <c:lblOffset val="100"/>
        <c:baseTimeUnit val="years"/>
      </c:dateAx>
      <c:valAx>
        <c:axId val="6170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7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68.650000000000006</c:v>
                </c:pt>
                <c:pt idx="1">
                  <c:v>68.16</c:v>
                </c:pt>
                <c:pt idx="2">
                  <c:v>66.62</c:v>
                </c:pt>
                <c:pt idx="3">
                  <c:v>63.65</c:v>
                </c:pt>
                <c:pt idx="4">
                  <c:v>63.47</c:v>
                </c:pt>
              </c:numCache>
            </c:numRef>
          </c:val>
        </c:ser>
        <c:dLbls>
          <c:showLegendKey val="0"/>
          <c:showVal val="0"/>
          <c:showCatName val="0"/>
          <c:showSerName val="0"/>
          <c:showPercent val="0"/>
          <c:showBubbleSize val="0"/>
        </c:dLbls>
        <c:gapWidth val="150"/>
        <c:axId val="99433856"/>
        <c:axId val="9944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99433856"/>
        <c:axId val="99444224"/>
      </c:lineChart>
      <c:dateAx>
        <c:axId val="99433856"/>
        <c:scaling>
          <c:orientation val="minMax"/>
        </c:scaling>
        <c:delete val="1"/>
        <c:axPos val="b"/>
        <c:numFmt formatCode="ge" sourceLinked="1"/>
        <c:majorTickMark val="none"/>
        <c:minorTickMark val="none"/>
        <c:tickLblPos val="none"/>
        <c:crossAx val="99444224"/>
        <c:crosses val="autoZero"/>
        <c:auto val="1"/>
        <c:lblOffset val="100"/>
        <c:baseTimeUnit val="years"/>
      </c:dateAx>
      <c:valAx>
        <c:axId val="9944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3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72.55</c:v>
                </c:pt>
                <c:pt idx="1">
                  <c:v>69.61</c:v>
                </c:pt>
                <c:pt idx="2">
                  <c:v>72.61</c:v>
                </c:pt>
                <c:pt idx="3">
                  <c:v>77.37</c:v>
                </c:pt>
                <c:pt idx="4">
                  <c:v>75.69</c:v>
                </c:pt>
              </c:numCache>
            </c:numRef>
          </c:val>
        </c:ser>
        <c:dLbls>
          <c:showLegendKey val="0"/>
          <c:showVal val="0"/>
          <c:showCatName val="0"/>
          <c:showSerName val="0"/>
          <c:showPercent val="0"/>
          <c:showBubbleSize val="0"/>
        </c:dLbls>
        <c:gapWidth val="150"/>
        <c:axId val="100076544"/>
        <c:axId val="10008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100076544"/>
        <c:axId val="100082816"/>
      </c:lineChart>
      <c:dateAx>
        <c:axId val="100076544"/>
        <c:scaling>
          <c:orientation val="minMax"/>
        </c:scaling>
        <c:delete val="1"/>
        <c:axPos val="b"/>
        <c:numFmt formatCode="ge" sourceLinked="1"/>
        <c:majorTickMark val="none"/>
        <c:minorTickMark val="none"/>
        <c:tickLblPos val="none"/>
        <c:crossAx val="100082816"/>
        <c:crosses val="autoZero"/>
        <c:auto val="1"/>
        <c:lblOffset val="100"/>
        <c:baseTimeUnit val="years"/>
      </c:dateAx>
      <c:valAx>
        <c:axId val="10008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7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75.069999999999993</c:v>
                </c:pt>
                <c:pt idx="1">
                  <c:v>80.19</c:v>
                </c:pt>
                <c:pt idx="2">
                  <c:v>103.01</c:v>
                </c:pt>
                <c:pt idx="3">
                  <c:v>117.3</c:v>
                </c:pt>
                <c:pt idx="4">
                  <c:v>102.59</c:v>
                </c:pt>
              </c:numCache>
            </c:numRef>
          </c:val>
        </c:ser>
        <c:dLbls>
          <c:showLegendKey val="0"/>
          <c:showVal val="0"/>
          <c:showCatName val="0"/>
          <c:showSerName val="0"/>
          <c:showPercent val="0"/>
          <c:showBubbleSize val="0"/>
        </c:dLbls>
        <c:gapWidth val="150"/>
        <c:axId val="61721216"/>
        <c:axId val="6383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61721216"/>
        <c:axId val="63832832"/>
      </c:lineChart>
      <c:dateAx>
        <c:axId val="61721216"/>
        <c:scaling>
          <c:orientation val="minMax"/>
        </c:scaling>
        <c:delete val="1"/>
        <c:axPos val="b"/>
        <c:numFmt formatCode="ge" sourceLinked="1"/>
        <c:majorTickMark val="none"/>
        <c:minorTickMark val="none"/>
        <c:tickLblPos val="none"/>
        <c:crossAx val="63832832"/>
        <c:crosses val="autoZero"/>
        <c:auto val="1"/>
        <c:lblOffset val="100"/>
        <c:baseTimeUnit val="years"/>
      </c:dateAx>
      <c:valAx>
        <c:axId val="6383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72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3863040"/>
        <c:axId val="6386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863040"/>
        <c:axId val="63865216"/>
      </c:lineChart>
      <c:dateAx>
        <c:axId val="63863040"/>
        <c:scaling>
          <c:orientation val="minMax"/>
        </c:scaling>
        <c:delete val="1"/>
        <c:axPos val="b"/>
        <c:numFmt formatCode="ge" sourceLinked="1"/>
        <c:majorTickMark val="none"/>
        <c:minorTickMark val="none"/>
        <c:tickLblPos val="none"/>
        <c:crossAx val="63865216"/>
        <c:crosses val="autoZero"/>
        <c:auto val="1"/>
        <c:lblOffset val="100"/>
        <c:baseTimeUnit val="years"/>
      </c:dateAx>
      <c:valAx>
        <c:axId val="6386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8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645888"/>
        <c:axId val="9864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645888"/>
        <c:axId val="98648064"/>
      </c:lineChart>
      <c:dateAx>
        <c:axId val="98645888"/>
        <c:scaling>
          <c:orientation val="minMax"/>
        </c:scaling>
        <c:delete val="1"/>
        <c:axPos val="b"/>
        <c:numFmt formatCode="ge" sourceLinked="1"/>
        <c:majorTickMark val="none"/>
        <c:minorTickMark val="none"/>
        <c:tickLblPos val="none"/>
        <c:crossAx val="98648064"/>
        <c:crosses val="autoZero"/>
        <c:auto val="1"/>
        <c:lblOffset val="100"/>
        <c:baseTimeUnit val="years"/>
      </c:dateAx>
      <c:valAx>
        <c:axId val="9864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4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667904"/>
        <c:axId val="9867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667904"/>
        <c:axId val="98678272"/>
      </c:lineChart>
      <c:dateAx>
        <c:axId val="98667904"/>
        <c:scaling>
          <c:orientation val="minMax"/>
        </c:scaling>
        <c:delete val="1"/>
        <c:axPos val="b"/>
        <c:numFmt formatCode="ge" sourceLinked="1"/>
        <c:majorTickMark val="none"/>
        <c:minorTickMark val="none"/>
        <c:tickLblPos val="none"/>
        <c:crossAx val="98678272"/>
        <c:crosses val="autoZero"/>
        <c:auto val="1"/>
        <c:lblOffset val="100"/>
        <c:baseTimeUnit val="years"/>
      </c:dateAx>
      <c:valAx>
        <c:axId val="9867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6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027968"/>
        <c:axId val="9904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27968"/>
        <c:axId val="99042432"/>
      </c:lineChart>
      <c:dateAx>
        <c:axId val="99027968"/>
        <c:scaling>
          <c:orientation val="minMax"/>
        </c:scaling>
        <c:delete val="1"/>
        <c:axPos val="b"/>
        <c:numFmt formatCode="ge" sourceLinked="1"/>
        <c:majorTickMark val="none"/>
        <c:minorTickMark val="none"/>
        <c:tickLblPos val="none"/>
        <c:crossAx val="99042432"/>
        <c:crosses val="autoZero"/>
        <c:auto val="1"/>
        <c:lblOffset val="100"/>
        <c:baseTimeUnit val="years"/>
      </c:dateAx>
      <c:valAx>
        <c:axId val="9904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2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585.88</c:v>
                </c:pt>
                <c:pt idx="1">
                  <c:v>544.89</c:v>
                </c:pt>
                <c:pt idx="2">
                  <c:v>464.46</c:v>
                </c:pt>
                <c:pt idx="3">
                  <c:v>409.15</c:v>
                </c:pt>
                <c:pt idx="4">
                  <c:v>375.59</c:v>
                </c:pt>
              </c:numCache>
            </c:numRef>
          </c:val>
        </c:ser>
        <c:dLbls>
          <c:showLegendKey val="0"/>
          <c:showVal val="0"/>
          <c:showCatName val="0"/>
          <c:showSerName val="0"/>
          <c:showPercent val="0"/>
          <c:showBubbleSize val="0"/>
        </c:dLbls>
        <c:gapWidth val="150"/>
        <c:axId val="99068544"/>
        <c:axId val="9908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99068544"/>
        <c:axId val="99083008"/>
      </c:lineChart>
      <c:dateAx>
        <c:axId val="99068544"/>
        <c:scaling>
          <c:orientation val="minMax"/>
        </c:scaling>
        <c:delete val="1"/>
        <c:axPos val="b"/>
        <c:numFmt formatCode="ge" sourceLinked="1"/>
        <c:majorTickMark val="none"/>
        <c:minorTickMark val="none"/>
        <c:tickLblPos val="none"/>
        <c:crossAx val="99083008"/>
        <c:crosses val="autoZero"/>
        <c:auto val="1"/>
        <c:lblOffset val="100"/>
        <c:baseTimeUnit val="years"/>
      </c:dateAx>
      <c:valAx>
        <c:axId val="9908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6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60.77</c:v>
                </c:pt>
                <c:pt idx="1">
                  <c:v>57.79</c:v>
                </c:pt>
                <c:pt idx="2">
                  <c:v>67.55</c:v>
                </c:pt>
                <c:pt idx="3">
                  <c:v>88.4</c:v>
                </c:pt>
                <c:pt idx="4">
                  <c:v>63.5</c:v>
                </c:pt>
              </c:numCache>
            </c:numRef>
          </c:val>
        </c:ser>
        <c:dLbls>
          <c:showLegendKey val="0"/>
          <c:showVal val="0"/>
          <c:showCatName val="0"/>
          <c:showSerName val="0"/>
          <c:showPercent val="0"/>
          <c:showBubbleSize val="0"/>
        </c:dLbls>
        <c:gapWidth val="150"/>
        <c:axId val="99125504"/>
        <c:axId val="9913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99125504"/>
        <c:axId val="99131776"/>
      </c:lineChart>
      <c:dateAx>
        <c:axId val="99125504"/>
        <c:scaling>
          <c:orientation val="minMax"/>
        </c:scaling>
        <c:delete val="1"/>
        <c:axPos val="b"/>
        <c:numFmt formatCode="ge" sourceLinked="1"/>
        <c:majorTickMark val="none"/>
        <c:minorTickMark val="none"/>
        <c:tickLblPos val="none"/>
        <c:crossAx val="99131776"/>
        <c:crosses val="autoZero"/>
        <c:auto val="1"/>
        <c:lblOffset val="100"/>
        <c:baseTimeUnit val="years"/>
      </c:dateAx>
      <c:valAx>
        <c:axId val="9913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695.02</c:v>
                </c:pt>
                <c:pt idx="1">
                  <c:v>722.39</c:v>
                </c:pt>
                <c:pt idx="2">
                  <c:v>632.53</c:v>
                </c:pt>
                <c:pt idx="3">
                  <c:v>488.72</c:v>
                </c:pt>
                <c:pt idx="4">
                  <c:v>679.9</c:v>
                </c:pt>
              </c:numCache>
            </c:numRef>
          </c:val>
        </c:ser>
        <c:dLbls>
          <c:showLegendKey val="0"/>
          <c:showVal val="0"/>
          <c:showCatName val="0"/>
          <c:showSerName val="0"/>
          <c:showPercent val="0"/>
          <c:showBubbleSize val="0"/>
        </c:dLbls>
        <c:gapWidth val="150"/>
        <c:axId val="99418112"/>
        <c:axId val="9942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99418112"/>
        <c:axId val="99420032"/>
      </c:lineChart>
      <c:dateAx>
        <c:axId val="99418112"/>
        <c:scaling>
          <c:orientation val="minMax"/>
        </c:scaling>
        <c:delete val="1"/>
        <c:axPos val="b"/>
        <c:numFmt formatCode="ge" sourceLinked="1"/>
        <c:majorTickMark val="none"/>
        <c:minorTickMark val="none"/>
        <c:tickLblPos val="none"/>
        <c:crossAx val="99420032"/>
        <c:crosses val="autoZero"/>
        <c:auto val="1"/>
        <c:lblOffset val="100"/>
        <c:baseTimeUnit val="years"/>
      </c:dateAx>
      <c:valAx>
        <c:axId val="9942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南大東村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1282</v>
      </c>
      <c r="AJ8" s="55"/>
      <c r="AK8" s="55"/>
      <c r="AL8" s="55"/>
      <c r="AM8" s="55"/>
      <c r="AN8" s="55"/>
      <c r="AO8" s="55"/>
      <c r="AP8" s="56"/>
      <c r="AQ8" s="46">
        <f>データ!R6</f>
        <v>30.53</v>
      </c>
      <c r="AR8" s="46"/>
      <c r="AS8" s="46"/>
      <c r="AT8" s="46"/>
      <c r="AU8" s="46"/>
      <c r="AV8" s="46"/>
      <c r="AW8" s="46"/>
      <c r="AX8" s="46"/>
      <c r="AY8" s="46">
        <f>データ!S6</f>
        <v>41.99</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99.76</v>
      </c>
      <c r="S10" s="46"/>
      <c r="T10" s="46"/>
      <c r="U10" s="46"/>
      <c r="V10" s="46"/>
      <c r="W10" s="46"/>
      <c r="X10" s="46"/>
      <c r="Y10" s="46"/>
      <c r="Z10" s="80">
        <f>データ!P6</f>
        <v>7632</v>
      </c>
      <c r="AA10" s="80"/>
      <c r="AB10" s="80"/>
      <c r="AC10" s="80"/>
      <c r="AD10" s="80"/>
      <c r="AE10" s="80"/>
      <c r="AF10" s="80"/>
      <c r="AG10" s="80"/>
      <c r="AH10" s="2"/>
      <c r="AI10" s="80">
        <f>データ!T6</f>
        <v>1253</v>
      </c>
      <c r="AJ10" s="80"/>
      <c r="AK10" s="80"/>
      <c r="AL10" s="80"/>
      <c r="AM10" s="80"/>
      <c r="AN10" s="80"/>
      <c r="AO10" s="80"/>
      <c r="AP10" s="80"/>
      <c r="AQ10" s="46">
        <f>データ!U6</f>
        <v>3.05</v>
      </c>
      <c r="AR10" s="46"/>
      <c r="AS10" s="46"/>
      <c r="AT10" s="46"/>
      <c r="AU10" s="46"/>
      <c r="AV10" s="46"/>
      <c r="AW10" s="46"/>
      <c r="AX10" s="46"/>
      <c r="AY10" s="46">
        <f>データ!V6</f>
        <v>410.82</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473570</v>
      </c>
      <c r="D6" s="31">
        <f t="shared" si="3"/>
        <v>47</v>
      </c>
      <c r="E6" s="31">
        <f t="shared" si="3"/>
        <v>1</v>
      </c>
      <c r="F6" s="31">
        <f t="shared" si="3"/>
        <v>0</v>
      </c>
      <c r="G6" s="31">
        <f t="shared" si="3"/>
        <v>0</v>
      </c>
      <c r="H6" s="31" t="str">
        <f t="shared" si="3"/>
        <v>沖縄県　南大東村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99.76</v>
      </c>
      <c r="P6" s="32">
        <f t="shared" si="3"/>
        <v>7632</v>
      </c>
      <c r="Q6" s="32">
        <f t="shared" si="3"/>
        <v>1282</v>
      </c>
      <c r="R6" s="32">
        <f t="shared" si="3"/>
        <v>30.53</v>
      </c>
      <c r="S6" s="32">
        <f t="shared" si="3"/>
        <v>41.99</v>
      </c>
      <c r="T6" s="32">
        <f t="shared" si="3"/>
        <v>1253</v>
      </c>
      <c r="U6" s="32">
        <f t="shared" si="3"/>
        <v>3.05</v>
      </c>
      <c r="V6" s="32">
        <f t="shared" si="3"/>
        <v>410.82</v>
      </c>
      <c r="W6" s="33">
        <f>IF(W7="",NA(),W7)</f>
        <v>75.069999999999993</v>
      </c>
      <c r="X6" s="33">
        <f t="shared" ref="X6:AF6" si="4">IF(X7="",NA(),X7)</f>
        <v>80.19</v>
      </c>
      <c r="Y6" s="33">
        <f t="shared" si="4"/>
        <v>103.01</v>
      </c>
      <c r="Z6" s="33">
        <f t="shared" si="4"/>
        <v>117.3</v>
      </c>
      <c r="AA6" s="33">
        <f t="shared" si="4"/>
        <v>102.59</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585.88</v>
      </c>
      <c r="BE6" s="33">
        <f t="shared" ref="BE6:BM6" si="7">IF(BE7="",NA(),BE7)</f>
        <v>544.89</v>
      </c>
      <c r="BF6" s="33">
        <f t="shared" si="7"/>
        <v>464.46</v>
      </c>
      <c r="BG6" s="33">
        <f t="shared" si="7"/>
        <v>409.15</v>
      </c>
      <c r="BH6" s="33">
        <f t="shared" si="7"/>
        <v>375.59</v>
      </c>
      <c r="BI6" s="33">
        <f t="shared" si="7"/>
        <v>1442.51</v>
      </c>
      <c r="BJ6" s="33">
        <f t="shared" si="7"/>
        <v>1496.15</v>
      </c>
      <c r="BK6" s="33">
        <f t="shared" si="7"/>
        <v>1462.56</v>
      </c>
      <c r="BL6" s="33">
        <f t="shared" si="7"/>
        <v>1486.62</v>
      </c>
      <c r="BM6" s="33">
        <f t="shared" si="7"/>
        <v>1510.14</v>
      </c>
      <c r="BN6" s="32" t="str">
        <f>IF(BN7="","",IF(BN7="-","【-】","【"&amp;SUBSTITUTE(TEXT(BN7,"#,##0.00"),"-","△")&amp;"】"))</f>
        <v>【1,242.90】</v>
      </c>
      <c r="BO6" s="33">
        <f>IF(BO7="",NA(),BO7)</f>
        <v>60.77</v>
      </c>
      <c r="BP6" s="33">
        <f t="shared" ref="BP6:BX6" si="8">IF(BP7="",NA(),BP7)</f>
        <v>57.79</v>
      </c>
      <c r="BQ6" s="33">
        <f t="shared" si="8"/>
        <v>67.55</v>
      </c>
      <c r="BR6" s="33">
        <f t="shared" si="8"/>
        <v>88.4</v>
      </c>
      <c r="BS6" s="33">
        <f t="shared" si="8"/>
        <v>63.5</v>
      </c>
      <c r="BT6" s="33">
        <f t="shared" si="8"/>
        <v>33.299999999999997</v>
      </c>
      <c r="BU6" s="33">
        <f t="shared" si="8"/>
        <v>33.01</v>
      </c>
      <c r="BV6" s="33">
        <f t="shared" si="8"/>
        <v>32.39</v>
      </c>
      <c r="BW6" s="33">
        <f t="shared" si="8"/>
        <v>24.39</v>
      </c>
      <c r="BX6" s="33">
        <f t="shared" si="8"/>
        <v>22.67</v>
      </c>
      <c r="BY6" s="32" t="str">
        <f>IF(BY7="","",IF(BY7="-","【-】","【"&amp;SUBSTITUTE(TEXT(BY7,"#,##0.00"),"-","△")&amp;"】"))</f>
        <v>【33.35】</v>
      </c>
      <c r="BZ6" s="33">
        <f>IF(BZ7="",NA(),BZ7)</f>
        <v>695.02</v>
      </c>
      <c r="CA6" s="33">
        <f t="shared" ref="CA6:CI6" si="9">IF(CA7="",NA(),CA7)</f>
        <v>722.39</v>
      </c>
      <c r="CB6" s="33">
        <f t="shared" si="9"/>
        <v>632.53</v>
      </c>
      <c r="CC6" s="33">
        <f t="shared" si="9"/>
        <v>488.72</v>
      </c>
      <c r="CD6" s="33">
        <f t="shared" si="9"/>
        <v>679.9</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68.650000000000006</v>
      </c>
      <c r="CL6" s="33">
        <f t="shared" ref="CL6:CT6" si="10">IF(CL7="",NA(),CL7)</f>
        <v>68.16</v>
      </c>
      <c r="CM6" s="33">
        <f t="shared" si="10"/>
        <v>66.62</v>
      </c>
      <c r="CN6" s="33">
        <f t="shared" si="10"/>
        <v>63.65</v>
      </c>
      <c r="CO6" s="33">
        <f t="shared" si="10"/>
        <v>63.47</v>
      </c>
      <c r="CP6" s="33">
        <f t="shared" si="10"/>
        <v>50.66</v>
      </c>
      <c r="CQ6" s="33">
        <f t="shared" si="10"/>
        <v>51.11</v>
      </c>
      <c r="CR6" s="33">
        <f t="shared" si="10"/>
        <v>50.49</v>
      </c>
      <c r="CS6" s="33">
        <f t="shared" si="10"/>
        <v>48.36</v>
      </c>
      <c r="CT6" s="33">
        <f t="shared" si="10"/>
        <v>48.7</v>
      </c>
      <c r="CU6" s="32" t="str">
        <f>IF(CU7="","",IF(CU7="-","【-】","【"&amp;SUBSTITUTE(TEXT(CU7,"#,##0.00"),"-","△")&amp;"】"))</f>
        <v>【57.58】</v>
      </c>
      <c r="CV6" s="33">
        <f>IF(CV7="",NA(),CV7)</f>
        <v>72.55</v>
      </c>
      <c r="CW6" s="33">
        <f t="shared" ref="CW6:DE6" si="11">IF(CW7="",NA(),CW7)</f>
        <v>69.61</v>
      </c>
      <c r="CX6" s="33">
        <f t="shared" si="11"/>
        <v>72.61</v>
      </c>
      <c r="CY6" s="33">
        <f t="shared" si="11"/>
        <v>77.37</v>
      </c>
      <c r="CZ6" s="33">
        <f t="shared" si="11"/>
        <v>75.69</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473570</v>
      </c>
      <c r="D7" s="35">
        <v>47</v>
      </c>
      <c r="E7" s="35">
        <v>1</v>
      </c>
      <c r="F7" s="35">
        <v>0</v>
      </c>
      <c r="G7" s="35">
        <v>0</v>
      </c>
      <c r="H7" s="35" t="s">
        <v>93</v>
      </c>
      <c r="I7" s="35" t="s">
        <v>94</v>
      </c>
      <c r="J7" s="35" t="s">
        <v>95</v>
      </c>
      <c r="K7" s="35" t="s">
        <v>96</v>
      </c>
      <c r="L7" s="35" t="s">
        <v>97</v>
      </c>
      <c r="M7" s="36" t="s">
        <v>98</v>
      </c>
      <c r="N7" s="36" t="s">
        <v>99</v>
      </c>
      <c r="O7" s="36">
        <v>99.76</v>
      </c>
      <c r="P7" s="36">
        <v>7632</v>
      </c>
      <c r="Q7" s="36">
        <v>1282</v>
      </c>
      <c r="R7" s="36">
        <v>30.53</v>
      </c>
      <c r="S7" s="36">
        <v>41.99</v>
      </c>
      <c r="T7" s="36">
        <v>1253</v>
      </c>
      <c r="U7" s="36">
        <v>3.05</v>
      </c>
      <c r="V7" s="36">
        <v>410.82</v>
      </c>
      <c r="W7" s="36">
        <v>75.069999999999993</v>
      </c>
      <c r="X7" s="36">
        <v>80.19</v>
      </c>
      <c r="Y7" s="36">
        <v>103.01</v>
      </c>
      <c r="Z7" s="36">
        <v>117.3</v>
      </c>
      <c r="AA7" s="36">
        <v>102.59</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585.88</v>
      </c>
      <c r="BE7" s="36">
        <v>544.89</v>
      </c>
      <c r="BF7" s="36">
        <v>464.46</v>
      </c>
      <c r="BG7" s="36">
        <v>409.15</v>
      </c>
      <c r="BH7" s="36">
        <v>375.59</v>
      </c>
      <c r="BI7" s="36">
        <v>1442.51</v>
      </c>
      <c r="BJ7" s="36">
        <v>1496.15</v>
      </c>
      <c r="BK7" s="36">
        <v>1462.56</v>
      </c>
      <c r="BL7" s="36">
        <v>1486.62</v>
      </c>
      <c r="BM7" s="36">
        <v>1510.14</v>
      </c>
      <c r="BN7" s="36">
        <v>1242.9000000000001</v>
      </c>
      <c r="BO7" s="36">
        <v>60.77</v>
      </c>
      <c r="BP7" s="36">
        <v>57.79</v>
      </c>
      <c r="BQ7" s="36">
        <v>67.55</v>
      </c>
      <c r="BR7" s="36">
        <v>88.4</v>
      </c>
      <c r="BS7" s="36">
        <v>63.5</v>
      </c>
      <c r="BT7" s="36">
        <v>33.299999999999997</v>
      </c>
      <c r="BU7" s="36">
        <v>33.01</v>
      </c>
      <c r="BV7" s="36">
        <v>32.39</v>
      </c>
      <c r="BW7" s="36">
        <v>24.39</v>
      </c>
      <c r="BX7" s="36">
        <v>22.67</v>
      </c>
      <c r="BY7" s="36">
        <v>33.35</v>
      </c>
      <c r="BZ7" s="36">
        <v>695.02</v>
      </c>
      <c r="CA7" s="36">
        <v>722.39</v>
      </c>
      <c r="CB7" s="36">
        <v>632.53</v>
      </c>
      <c r="CC7" s="36">
        <v>488.72</v>
      </c>
      <c r="CD7" s="36">
        <v>679.9</v>
      </c>
      <c r="CE7" s="36">
        <v>526.57000000000005</v>
      </c>
      <c r="CF7" s="36">
        <v>523.08000000000004</v>
      </c>
      <c r="CG7" s="36">
        <v>530.83000000000004</v>
      </c>
      <c r="CH7" s="36">
        <v>734.18</v>
      </c>
      <c r="CI7" s="36">
        <v>789.62</v>
      </c>
      <c r="CJ7" s="36">
        <v>524.69000000000005</v>
      </c>
      <c r="CK7" s="36">
        <v>68.650000000000006</v>
      </c>
      <c r="CL7" s="36">
        <v>68.16</v>
      </c>
      <c r="CM7" s="36">
        <v>66.62</v>
      </c>
      <c r="CN7" s="36">
        <v>63.65</v>
      </c>
      <c r="CO7" s="36">
        <v>63.47</v>
      </c>
      <c r="CP7" s="36">
        <v>50.66</v>
      </c>
      <c r="CQ7" s="36">
        <v>51.11</v>
      </c>
      <c r="CR7" s="36">
        <v>50.49</v>
      </c>
      <c r="CS7" s="36">
        <v>48.36</v>
      </c>
      <c r="CT7" s="36">
        <v>48.7</v>
      </c>
      <c r="CU7" s="36">
        <v>57.58</v>
      </c>
      <c r="CV7" s="36">
        <v>72.55</v>
      </c>
      <c r="CW7" s="36">
        <v>69.61</v>
      </c>
      <c r="CX7" s="36">
        <v>72.61</v>
      </c>
      <c r="CY7" s="36">
        <v>77.37</v>
      </c>
      <c r="CZ7" s="36">
        <v>75.69</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2017-02-08T23:50:29Z</cp:lastPrinted>
  <dcterms:created xsi:type="dcterms:W3CDTF">2016-12-02T02:23:54Z</dcterms:created>
  <dcterms:modified xsi:type="dcterms:W3CDTF">2017-02-21T05:39:13Z</dcterms:modified>
  <cp:category/>
</cp:coreProperties>
</file>