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<sst xmlns="http://schemas.openxmlformats.org/spreadsheetml/2006/main" count="221" uniqueCount="111">
  <si>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</si>
  <si>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</si>
  <si>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</si>
  <si>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</si>
  <si>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</si>
  <si>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</si>
  <si>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</si>
  <si>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</si>
  <si>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</si>
  <si>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</si>
  <si>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</si>
  <si>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</si>
  <si>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</si>
  <si>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</si>
  <si>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</si>
  <si>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</si>
  <si>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</si>
  <si>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</si>
  <si>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</si>
  <si>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</si>
  <si>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</si>
  <si>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</si>
  <si>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</si>
  <si>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</si>
  <si>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</si>
  <si>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</si>
  <si>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</si>
  <si>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</si>
  <si>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</si>
  <si>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</si>
  <si>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</si>
  <si>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</si>
  <si>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</si>
  <si>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</si>
  <si>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</si>
  <si>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</si>
  <si>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</si>
  <si>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</si>
  <si>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</si>
  <si>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</si>
  <si>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</si>
  <si>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</si>
  <si>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</si>
  <si>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</si>
  <si>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</si>
  <si>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</si>
  <si>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</si>
  <si>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</si>
  <si>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</si>
  <si>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</si>
  <si>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</si>
  <si>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</si>
  <si>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</si>
  <si>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</si>
  <si>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</si>
  <si>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</si>
  <si>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</si>
  <si>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</si>
  <si>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</si>
  <si>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</si>
  <si>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</si>
  <si>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</si>
  <si>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</si>
  <si>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</si>
  <si>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</si>
  <si>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</si>
  <si>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</si>
  <si>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</si>
  <si>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</si>
  <si>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</si>
  <si>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</si>
  <si>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</si>
  <si>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</si>
  <si>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</si>
  <si>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</si>
  <si>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</si>
  <si>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</si>
  <si>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</si>
  <si>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</si>
  <si>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</si>
  <si>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</si>
  <si>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</si>
  <si>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</si>
  <si>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</si>
  <si>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</si>
  <si>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</si>
  <si>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</si>
  <si>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</si>
  <si>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</si>
  <si>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</si>
  <si>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</si>
  <si>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</si>
  <si>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</si>
  <si>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</si>
  <si>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</si>
  <si>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</si>
  <si>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粟国村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</si>
  <si>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</si>
  <si>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</si>
  <si>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</si>
  <si>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</si>
  <si>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</si>
  <si>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</si>
  <si>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</si>
  <si>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</si>
  <si>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</si>
  <si>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</si>
  <si>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</si>
  <si>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本村は小規模な離島である為、施設等も塩害による被害が大きく、他の市町村と比べ老朽化が早い。
今後、点検・見直し等年度計画を立て適正な事業運営に取り組む必要がある。</t>
    <rPh sb="0" eb="1">
      <t>ホン</t>
    </rPh>
    <rPh sb="1" eb="2">
      <t>ソン</t>
    </rPh>
    <rPh sb="3" eb="4">
      <t>チイ</t>
    </rPh>
    <rPh sb="4" eb="6">
      <t>キボ</t>
    </rPh>
    <rPh sb="7" eb="9">
      <t>リトウ</t>
    </rPh>
    <rPh sb="12" eb="13">
      <t>タメ</t>
    </rPh>
    <rPh sb="14" eb="16">
      <t>シセツ</t>
    </rPh>
    <rPh sb="16" eb="17">
      <t>トウ</t>
    </rPh>
    <rPh sb="18" eb="20">
      <t>エンガイ</t>
    </rPh>
    <rPh sb="23" eb="25">
      <t>ヒガイ</t>
    </rPh>
    <rPh sb="26" eb="27">
      <t>オオ</t>
    </rPh>
    <rPh sb="30" eb="31">
      <t>タ</t>
    </rPh>
    <rPh sb="32" eb="35">
      <t>シチョウソン</t>
    </rPh>
    <rPh sb="36" eb="37">
      <t>クラ</t>
    </rPh>
    <rPh sb="38" eb="41">
      <t>ロウキュウカ</t>
    </rPh>
    <rPh sb="42" eb="43">
      <t>ハヤ</t>
    </rPh>
    <rPh sb="46" eb="48">
      <t>コンゴ</t>
    </rPh>
    <rPh sb="49" eb="51">
      <t>テンケン</t>
    </rPh>
    <rPh sb="52" eb="54">
      <t>ミナオ</t>
    </rPh>
    <rPh sb="55" eb="56">
      <t>ナド</t>
    </rPh>
    <rPh sb="56" eb="58">
      <t>ネンド</t>
    </rPh>
    <rPh sb="58" eb="60">
      <t>ケイカク</t>
    </rPh>
    <rPh sb="61" eb="62">
      <t>タ</t>
    </rPh>
    <rPh sb="63" eb="65">
      <t>テキセイ</t>
    </rPh>
    <rPh sb="66" eb="68">
      <t>ジギョウ</t>
    </rPh>
    <rPh sb="68" eb="70">
      <t>ウンエイ</t>
    </rPh>
    <rPh sb="71" eb="72">
      <t>ト</t>
    </rPh>
    <rPh sb="73" eb="74">
      <t>ク</t>
    </rPh>
    <rPh sb="75" eb="77">
      <t>ヒツヨウ</t>
    </rPh>
    <phoneticPr fontId="4"/>
  </si>
  <si>
    <t>本事業の経営状況などから依然として厳しい状況にあり、収支状況や料金の見直しが必要とされる。
現在は他会計繰入で運営している状況であるが、今後、さらに施設の老朽化や維持管理費による厳しい財務状況が予想される。現在の財務状況では困難な為、経営の健全化を図る観点から、中長期計画を立て経費の削減に努め、健全な運営を図る必要がある。</t>
    <rPh sb="0" eb="1">
      <t>ホン</t>
    </rPh>
    <rPh sb="1" eb="3">
      <t>ジギョウ</t>
    </rPh>
    <rPh sb="4" eb="6">
      <t>ケイエイ</t>
    </rPh>
    <rPh sb="6" eb="8">
      <t>ジョウキョウ</t>
    </rPh>
    <rPh sb="12" eb="14">
      <t>イゼン</t>
    </rPh>
    <rPh sb="17" eb="18">
      <t>キビ</t>
    </rPh>
    <rPh sb="20" eb="22">
      <t>ジョウキョウ</t>
    </rPh>
    <rPh sb="26" eb="28">
      <t>シュウシ</t>
    </rPh>
    <rPh sb="28" eb="30">
      <t>ジョウキョウ</t>
    </rPh>
    <rPh sb="31" eb="33">
      <t>リョウキン</t>
    </rPh>
    <rPh sb="34" eb="36">
      <t>ミナオ</t>
    </rPh>
    <rPh sb="38" eb="40">
      <t>ヒツヨウ</t>
    </rPh>
    <rPh sb="46" eb="48">
      <t>ゲンザイ</t>
    </rPh>
    <rPh sb="49" eb="50">
      <t>タ</t>
    </rPh>
    <rPh sb="50" eb="52">
      <t>カイケイ</t>
    </rPh>
    <rPh sb="52" eb="54">
      <t>クリイレ</t>
    </rPh>
    <rPh sb="55" eb="57">
      <t>ウンエイ</t>
    </rPh>
    <rPh sb="61" eb="63">
      <t>ジョウキョウ</t>
    </rPh>
    <rPh sb="68" eb="70">
      <t>コンゴ</t>
    </rPh>
    <rPh sb="74" eb="76">
      <t>シセツ</t>
    </rPh>
    <rPh sb="77" eb="80">
      <t>ロウキュウカ</t>
    </rPh>
    <rPh sb="81" eb="83">
      <t>イジ</t>
    </rPh>
    <rPh sb="83" eb="85">
      <t>カンリ</t>
    </rPh>
    <rPh sb="85" eb="86">
      <t>ヒ</t>
    </rPh>
    <rPh sb="89" eb="90">
      <t>キビ</t>
    </rPh>
    <rPh sb="92" eb="94">
      <t>ザイム</t>
    </rPh>
    <rPh sb="94" eb="96">
      <t>ジョウキョウ</t>
    </rPh>
    <rPh sb="97" eb="99">
      <t>ヨソウ</t>
    </rPh>
    <rPh sb="103" eb="105">
      <t>ゲンザイ</t>
    </rPh>
    <rPh sb="106" eb="108">
      <t>ザイム</t>
    </rPh>
    <rPh sb="108" eb="110">
      <t>ジョウキョウ</t>
    </rPh>
    <rPh sb="112" eb="114">
      <t>コンナン</t>
    </rPh>
    <rPh sb="115" eb="116">
      <t>タメ</t>
    </rPh>
    <rPh sb="117" eb="119">
      <t>ケイエイ</t>
    </rPh>
    <rPh sb="120" eb="123">
      <t>ケンゼンカ</t>
    </rPh>
    <rPh sb="124" eb="125">
      <t>ハカ</t>
    </rPh>
    <rPh sb="126" eb="128">
      <t>カンテン</t>
    </rPh>
    <rPh sb="131" eb="134">
      <t>チュウチョウキ</t>
    </rPh>
    <rPh sb="134" eb="136">
      <t>ケイカク</t>
    </rPh>
    <rPh sb="137" eb="138">
      <t>タ</t>
    </rPh>
    <rPh sb="139" eb="141">
      <t>ケイヒ</t>
    </rPh>
    <rPh sb="142" eb="144">
      <t>サクゲン</t>
    </rPh>
    <rPh sb="145" eb="146">
      <t>ツト</t>
    </rPh>
    <rPh sb="148" eb="150">
      <t>ケンゼン</t>
    </rPh>
    <rPh sb="151" eb="153">
      <t>ウンエイ</t>
    </rPh>
    <rPh sb="154" eb="155">
      <t>ハカ</t>
    </rPh>
    <rPh sb="156" eb="158">
      <t>ヒツヨウ</t>
    </rPh>
    <phoneticPr fontId="4"/>
  </si>
  <si>
    <t>①収益的収支比率
収益的収支比率（H27.74.31%）であるが、維持管理費など厳しい状況である。今後も修繕費等の経費の増額が見込まれ、今後、適正な運営に向けて計画を立て検討する必要がある。
④企業債残高対事業規模比率
企業債残高は、H27から全国平均より下がっているが、今後、施設等の更新や長寿命化事業等が見込まれ、今後の状況を踏まえ随時その適正化を検討する必要がある。
⑤経費回収率
経費回収率は75.17%と全国平均値より高い状況にあるが、料金水準の適切性については随時検討する必要があり、今後さらなる回収対策に取り組む必要がある。
⑥汚水処理原価
全国平均値より下回っており、維持管理費の適正化を再検討し、経費削減の見直しを図る。
⑦施設利用率
利用率平均値は54.93%となっており、適正な施設規模であるか再検討が必要である。
⑧水洗化率
普及率は98.37%と高い水洗化率だが、今後更なる普及に努め、100%を目指す。</t>
    <rPh sb="4" eb="5">
      <t>シュウ</t>
    </rPh>
    <rPh sb="6" eb="8">
      <t>ヒリツ</t>
    </rPh>
    <rPh sb="9" eb="11">
      <t>シュウエキ</t>
    </rPh>
    <rPh sb="11" eb="12">
      <t>テキ</t>
    </rPh>
    <rPh sb="14" eb="16">
      <t>ヒリツ</t>
    </rPh>
    <rPh sb="33" eb="35">
      <t>イジ</t>
    </rPh>
    <rPh sb="35" eb="37">
      <t>カンリ</t>
    </rPh>
    <rPh sb="37" eb="38">
      <t>ヒ</t>
    </rPh>
    <rPh sb="40" eb="41">
      <t>キビ</t>
    </rPh>
    <rPh sb="43" eb="45">
      <t>ジョウキョウ</t>
    </rPh>
    <rPh sb="49" eb="51">
      <t>コンゴ</t>
    </rPh>
    <rPh sb="52" eb="54">
      <t>シュウゼン</t>
    </rPh>
    <rPh sb="54" eb="55">
      <t>ヒ</t>
    </rPh>
    <rPh sb="55" eb="56">
      <t>ナド</t>
    </rPh>
    <rPh sb="57" eb="59">
      <t>ケイヒ</t>
    </rPh>
    <rPh sb="60" eb="62">
      <t>ゾウガク</t>
    </rPh>
    <rPh sb="63" eb="65">
      <t>ミコ</t>
    </rPh>
    <rPh sb="68" eb="70">
      <t>コンゴ</t>
    </rPh>
    <rPh sb="71" eb="73">
      <t>テキセイ</t>
    </rPh>
    <rPh sb="74" eb="76">
      <t>ウンエイ</t>
    </rPh>
    <rPh sb="77" eb="78">
      <t>ム</t>
    </rPh>
    <rPh sb="80" eb="82">
      <t>ケイカク</t>
    </rPh>
    <rPh sb="83" eb="84">
      <t>タ</t>
    </rPh>
    <rPh sb="85" eb="87">
      <t>ケントウ</t>
    </rPh>
    <rPh sb="89" eb="91">
      <t>ヒツヨウ</t>
    </rPh>
    <rPh sb="97" eb="99">
      <t>キギョウ</t>
    </rPh>
    <rPh sb="122" eb="124">
      <t>ゼンコク</t>
    </rPh>
    <rPh sb="124" eb="126">
      <t>ヘイキン</t>
    </rPh>
    <rPh sb="128" eb="129">
      <t>サ</t>
    </rPh>
    <rPh sb="136" eb="138">
      <t>コンゴ</t>
    </rPh>
    <rPh sb="139" eb="141">
      <t>シセツ</t>
    </rPh>
    <rPh sb="141" eb="142">
      <t>ナド</t>
    </rPh>
    <rPh sb="143" eb="145">
      <t>コウシン</t>
    </rPh>
    <rPh sb="146" eb="150">
      <t>チョウジュミョウカ</t>
    </rPh>
    <rPh sb="150" eb="152">
      <t>ジギョウ</t>
    </rPh>
    <rPh sb="152" eb="153">
      <t>ナド</t>
    </rPh>
    <rPh sb="154" eb="156">
      <t>ミコ</t>
    </rPh>
    <rPh sb="159" eb="161">
      <t>コンゴ</t>
    </rPh>
    <rPh sb="162" eb="164">
      <t>ジョウキョウ</t>
    </rPh>
    <rPh sb="165" eb="166">
      <t>フ</t>
    </rPh>
    <rPh sb="168" eb="170">
      <t>ズイジ</t>
    </rPh>
    <rPh sb="172" eb="174">
      <t>テキセイ</t>
    </rPh>
    <rPh sb="174" eb="175">
      <t>カ</t>
    </rPh>
    <rPh sb="176" eb="178">
      <t>ケントウ</t>
    </rPh>
    <rPh sb="180" eb="182">
      <t>ヒツヨウ</t>
    </rPh>
    <rPh sb="207" eb="209">
      <t>ゼンコク</t>
    </rPh>
    <rPh sb="214" eb="215">
      <t>タカ</t>
    </rPh>
    <rPh sb="248" eb="250">
      <t>コンゴ</t>
    </rPh>
    <rPh sb="254" eb="256">
      <t>カイシュウ</t>
    </rPh>
    <rPh sb="256" eb="258">
      <t>タイサク</t>
    </rPh>
    <rPh sb="259" eb="260">
      <t>ト</t>
    </rPh>
    <rPh sb="261" eb="262">
      <t>ク</t>
    </rPh>
    <rPh sb="263" eb="265">
      <t>ヒツヨウ</t>
    </rPh>
    <rPh sb="278" eb="280">
      <t>ゼンコク</t>
    </rPh>
    <rPh sb="280" eb="282">
      <t>ヘイキン</t>
    </rPh>
    <rPh sb="282" eb="283">
      <t>チ</t>
    </rPh>
    <rPh sb="285" eb="286">
      <t>シタ</t>
    </rPh>
    <rPh sb="286" eb="287">
      <t>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</si>
</sst>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6" fontId="16" fillId="0" borderId="0" applyFont="0" applyFill="0" applyBorder="0" applyAlignment="0" applyProtection="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通貨 2 2" xfId="20"/>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569280"/>
        <c:axId val="61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1569280"/>
        <c:axId val="61579648"/>
      </c:lineChart>
      <c:dateAx>
        <c:axId val="61569280"/>
        <c:scaling>
          <c:orientation val="minMax"/>
        </c:scaling>
        <c:delete val="1"/>
        <c:axPos val="b"/>
        <c:numFmt formatCode="ge" sourceLinked="1"/>
        <c:majorTickMark val="none"/>
        <c:minorTickMark val="none"/>
        <c:tickLblPos val="none"/>
        <c:crossAx val="61579648"/>
        <c:crosses val="autoZero"/>
        <c:auto val="1"/>
        <c:lblOffset val="100"/>
        <c:baseTimeUnit val="years"/>
      </c:dateAx>
      <c:valAx>
        <c:axId val="61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56.34</c:v>
                </c:pt>
                <c:pt idx="1">
                  <c:v>54.93</c:v>
                </c:pt>
                <c:pt idx="2">
                  <c:v>53.52</c:v>
                </c:pt>
                <c:pt idx="3">
                  <c:v>59.86</c:v>
                </c:pt>
                <c:pt idx="4">
                  <c:v>54.93</c:v>
                </c:pt>
              </c:numCache>
            </c:numRef>
          </c:val>
        </c:ser>
        <c:dLbls>
          <c:showLegendKey val="0"/>
          <c:showVal val="0"/>
          <c:showCatName val="0"/>
          <c:showSerName val="0"/>
          <c:showPercent val="0"/>
          <c:showBubbleSize val="0"/>
        </c:dLbls>
        <c:gapWidth val="150"/>
        <c:axId val="64526976"/>
        <c:axId val="645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64526976"/>
        <c:axId val="64533248"/>
      </c:lineChart>
      <c:dateAx>
        <c:axId val="64526976"/>
        <c:scaling>
          <c:orientation val="minMax"/>
        </c:scaling>
        <c:delete val="1"/>
        <c:axPos val="b"/>
        <c:numFmt formatCode="ge" sourceLinked="1"/>
        <c:majorTickMark val="none"/>
        <c:minorTickMark val="none"/>
        <c:tickLblPos val="none"/>
        <c:crossAx val="64533248"/>
        <c:crosses val="autoZero"/>
        <c:auto val="1"/>
        <c:lblOffset val="100"/>
        <c:baseTimeUnit val="years"/>
      </c:dateAx>
      <c:valAx>
        <c:axId val="645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98.57</c:v>
                </c:pt>
                <c:pt idx="1">
                  <c:v>98.58</c:v>
                </c:pt>
                <c:pt idx="2">
                  <c:v>98.38</c:v>
                </c:pt>
                <c:pt idx="3">
                  <c:v>98.4</c:v>
                </c:pt>
                <c:pt idx="4">
                  <c:v>98.37</c:v>
                </c:pt>
              </c:numCache>
            </c:numRef>
          </c:val>
        </c:ser>
        <c:dLbls>
          <c:showLegendKey val="0"/>
          <c:showVal val="0"/>
          <c:showCatName val="0"/>
          <c:showSerName val="0"/>
          <c:showPercent val="0"/>
          <c:showBubbleSize val="0"/>
        </c:dLbls>
        <c:gapWidth val="150"/>
        <c:axId val="64624896"/>
        <c:axId val="64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64624896"/>
        <c:axId val="64631168"/>
      </c:lineChart>
      <c:dateAx>
        <c:axId val="64624896"/>
        <c:scaling>
          <c:orientation val="minMax"/>
        </c:scaling>
        <c:delete val="1"/>
        <c:axPos val="b"/>
        <c:numFmt formatCode="ge" sourceLinked="1"/>
        <c:majorTickMark val="none"/>
        <c:minorTickMark val="none"/>
        <c:tickLblPos val="none"/>
        <c:crossAx val="64631168"/>
        <c:crosses val="autoZero"/>
        <c:auto val="1"/>
        <c:lblOffset val="100"/>
        <c:baseTimeUnit val="years"/>
      </c:dateAx>
      <c:valAx>
        <c:axId val="64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54.21</c:v>
                </c:pt>
                <c:pt idx="1">
                  <c:v>62.53</c:v>
                </c:pt>
                <c:pt idx="2">
                  <c:v>66.430000000000007</c:v>
                </c:pt>
                <c:pt idx="3">
                  <c:v>76.849999999999994</c:v>
                </c:pt>
                <c:pt idx="4">
                  <c:v>74.31</c:v>
                </c:pt>
              </c:numCache>
            </c:numRef>
          </c:val>
        </c:ser>
        <c:dLbls>
          <c:showLegendKey val="0"/>
          <c:showVal val="0"/>
          <c:showCatName val="0"/>
          <c:showSerName val="0"/>
          <c:showPercent val="0"/>
          <c:showBubbleSize val="0"/>
        </c:dLbls>
        <c:gapWidth val="150"/>
        <c:axId val="61601664"/>
        <c:axId val="641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01664"/>
        <c:axId val="64167936"/>
      </c:lineChart>
      <c:dateAx>
        <c:axId val="61601664"/>
        <c:scaling>
          <c:orientation val="minMax"/>
        </c:scaling>
        <c:delete val="1"/>
        <c:axPos val="b"/>
        <c:numFmt formatCode="ge" sourceLinked="1"/>
        <c:majorTickMark val="none"/>
        <c:minorTickMark val="none"/>
        <c:tickLblPos val="none"/>
        <c:crossAx val="64167936"/>
        <c:crosses val="autoZero"/>
        <c:auto val="1"/>
        <c:lblOffset val="100"/>
        <c:baseTimeUnit val="years"/>
      </c:dateAx>
      <c:valAx>
        <c:axId val="641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98144"/>
        <c:axId val="64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98144"/>
        <c:axId val="64200064"/>
      </c:lineChart>
      <c:dateAx>
        <c:axId val="64198144"/>
        <c:scaling>
          <c:orientation val="minMax"/>
        </c:scaling>
        <c:delete val="1"/>
        <c:axPos val="b"/>
        <c:numFmt formatCode="ge" sourceLinked="1"/>
        <c:majorTickMark val="none"/>
        <c:minorTickMark val="none"/>
        <c:tickLblPos val="none"/>
        <c:crossAx val="64200064"/>
        <c:crosses val="autoZero"/>
        <c:auto val="1"/>
        <c:lblOffset val="100"/>
        <c:baseTimeUnit val="years"/>
      </c:dateAx>
      <c:valAx>
        <c:axId val="64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44352"/>
        <c:axId val="64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44352"/>
        <c:axId val="64250624"/>
      </c:lineChart>
      <c:dateAx>
        <c:axId val="64244352"/>
        <c:scaling>
          <c:orientation val="minMax"/>
        </c:scaling>
        <c:delete val="1"/>
        <c:axPos val="b"/>
        <c:numFmt formatCode="ge" sourceLinked="1"/>
        <c:majorTickMark val="none"/>
        <c:minorTickMark val="none"/>
        <c:tickLblPos val="none"/>
        <c:crossAx val="64250624"/>
        <c:crosses val="autoZero"/>
        <c:auto val="1"/>
        <c:lblOffset val="100"/>
        <c:baseTimeUnit val="years"/>
      </c:dateAx>
      <c:valAx>
        <c:axId val="64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69312"/>
        <c:axId val="642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69312"/>
        <c:axId val="64279680"/>
      </c:lineChart>
      <c:dateAx>
        <c:axId val="64269312"/>
        <c:scaling>
          <c:orientation val="minMax"/>
        </c:scaling>
        <c:delete val="1"/>
        <c:axPos val="b"/>
        <c:numFmt formatCode="ge" sourceLinked="1"/>
        <c:majorTickMark val="none"/>
        <c:minorTickMark val="none"/>
        <c:tickLblPos val="none"/>
        <c:crossAx val="64279680"/>
        <c:crosses val="autoZero"/>
        <c:auto val="1"/>
        <c:lblOffset val="100"/>
        <c:baseTimeUnit val="years"/>
      </c:dateAx>
      <c:valAx>
        <c:axId val="642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97600"/>
        <c:axId val="643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97600"/>
        <c:axId val="64312064"/>
      </c:lineChart>
      <c:dateAx>
        <c:axId val="64297600"/>
        <c:scaling>
          <c:orientation val="minMax"/>
        </c:scaling>
        <c:delete val="1"/>
        <c:axPos val="b"/>
        <c:numFmt formatCode="ge" sourceLinked="1"/>
        <c:majorTickMark val="none"/>
        <c:minorTickMark val="none"/>
        <c:tickLblPos val="none"/>
        <c:crossAx val="64312064"/>
        <c:crosses val="autoZero"/>
        <c:auto val="1"/>
        <c:lblOffset val="100"/>
        <c:baseTimeUnit val="years"/>
      </c:dateAx>
      <c:valAx>
        <c:axId val="643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38176"/>
        <c:axId val="64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64338176"/>
        <c:axId val="64348544"/>
      </c:lineChart>
      <c:dateAx>
        <c:axId val="64338176"/>
        <c:scaling>
          <c:orientation val="minMax"/>
        </c:scaling>
        <c:delete val="1"/>
        <c:axPos val="b"/>
        <c:numFmt formatCode="ge" sourceLinked="1"/>
        <c:majorTickMark val="none"/>
        <c:minorTickMark val="none"/>
        <c:tickLblPos val="none"/>
        <c:crossAx val="64348544"/>
        <c:crosses val="autoZero"/>
        <c:auto val="1"/>
        <c:lblOffset val="100"/>
        <c:baseTimeUnit val="years"/>
      </c:dateAx>
      <c:valAx>
        <c:axId val="64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47.67</c:v>
                </c:pt>
                <c:pt idx="1">
                  <c:v>50.27</c:v>
                </c:pt>
                <c:pt idx="2">
                  <c:v>53.67</c:v>
                </c:pt>
                <c:pt idx="3">
                  <c:v>64.23</c:v>
                </c:pt>
                <c:pt idx="4">
                  <c:v>75.17</c:v>
                </c:pt>
              </c:numCache>
            </c:numRef>
          </c:val>
        </c:ser>
        <c:dLbls>
          <c:showLegendKey val="0"/>
          <c:showVal val="0"/>
          <c:showCatName val="0"/>
          <c:showSerName val="0"/>
          <c:showPercent val="0"/>
          <c:showBubbleSize val="0"/>
        </c:dLbls>
        <c:gapWidth val="150"/>
        <c:axId val="64454656"/>
        <c:axId val="64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64454656"/>
        <c:axId val="64456576"/>
      </c:lineChart>
      <c:dateAx>
        <c:axId val="64454656"/>
        <c:scaling>
          <c:orientation val="minMax"/>
        </c:scaling>
        <c:delete val="1"/>
        <c:axPos val="b"/>
        <c:numFmt formatCode="ge" sourceLinked="1"/>
        <c:majorTickMark val="none"/>
        <c:minorTickMark val="none"/>
        <c:tickLblPos val="none"/>
        <c:crossAx val="64456576"/>
        <c:crosses val="autoZero"/>
        <c:auto val="1"/>
        <c:lblOffset val="100"/>
        <c:baseTimeUnit val="years"/>
      </c:dateAx>
      <c:valAx>
        <c:axId val="64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185.48</c:v>
                </c:pt>
                <c:pt idx="1">
                  <c:v>171.9</c:v>
                </c:pt>
                <c:pt idx="2">
                  <c:v>167.17</c:v>
                </c:pt>
                <c:pt idx="3">
                  <c:v>146.62</c:v>
                </c:pt>
                <c:pt idx="4">
                  <c:v>125.72</c:v>
                </c:pt>
              </c:numCache>
            </c:numRef>
          </c:val>
        </c:ser>
        <c:dLbls>
          <c:showLegendKey val="0"/>
          <c:showVal val="0"/>
          <c:showCatName val="0"/>
          <c:showSerName val="0"/>
          <c:showPercent val="0"/>
          <c:showBubbleSize val="0"/>
        </c:dLbls>
        <c:gapWidth val="150"/>
        <c:axId val="64470016"/>
        <c:axId val="64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64470016"/>
        <c:axId val="64492672"/>
      </c:lineChart>
      <c:dateAx>
        <c:axId val="64470016"/>
        <c:scaling>
          <c:orientation val="minMax"/>
        </c:scaling>
        <c:delete val="1"/>
        <c:axPos val="b"/>
        <c:numFmt formatCode="ge" sourceLinked="1"/>
        <c:majorTickMark val="none"/>
        <c:minorTickMark val="none"/>
        <c:tickLblPos val="none"/>
        <c:crossAx val="64492672"/>
        <c:crosses val="autoZero"/>
        <c:auto val="1"/>
        <c:lblOffset val="100"/>
        <c:baseTimeUnit val="years"/>
      </c:dateAx>
      <c:valAx>
        <c:axId val="644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粟国村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734</v>
      </c>
      <c r="AM8" s="47"/>
      <c r="AN8" s="47"/>
      <c r="AO8" s="47"/>
      <c r="AP8" s="47"/>
      <c r="AQ8" s="47"/>
      <c r="AR8" s="47"/>
      <c r="AS8" s="47"/>
      <c r="AT8" s="43">
        <f>データ!S6</f>
        <v>7.65</v>
      </c>
      <c r="AU8" s="43"/>
      <c r="AV8" s="43"/>
      <c r="AW8" s="43"/>
      <c r="AX8" s="43"/>
      <c r="AY8" s="43"/>
      <c r="AZ8" s="43"/>
      <c r="BA8" s="43"/>
      <c r="BB8" s="43">
        <f>データ!T6</f>
        <v>95.95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v>
      </c>
      <c r="Q10" s="43"/>
      <c r="R10" s="43"/>
      <c r="S10" s="43"/>
      <c r="T10" s="43"/>
      <c r="U10" s="43"/>
      <c r="V10" s="43"/>
      <c r="W10" s="43">
        <f>データ!P6</f>
        <v>100</v>
      </c>
      <c r="X10" s="43"/>
      <c r="Y10" s="43"/>
      <c r="Z10" s="43"/>
      <c r="AA10" s="43"/>
      <c r="AB10" s="43"/>
      <c r="AC10" s="43"/>
      <c r="AD10" s="47">
        <f>データ!Q6</f>
        <v>1404</v>
      </c>
      <c r="AE10" s="47"/>
      <c r="AF10" s="47"/>
      <c r="AG10" s="47"/>
      <c r="AH10" s="47"/>
      <c r="AI10" s="47"/>
      <c r="AJ10" s="47"/>
      <c r="AK10" s="2"/>
      <c r="AL10" s="47">
        <f>データ!U6</f>
        <v>734</v>
      </c>
      <c r="AM10" s="47"/>
      <c r="AN10" s="47"/>
      <c r="AO10" s="47"/>
      <c r="AP10" s="47"/>
      <c r="AQ10" s="47"/>
      <c r="AR10" s="47"/>
      <c r="AS10" s="47"/>
      <c r="AT10" s="43">
        <f>データ!V6</f>
        <v>0.61</v>
      </c>
      <c r="AU10" s="43"/>
      <c r="AV10" s="43"/>
      <c r="AW10" s="43"/>
      <c r="AX10" s="43"/>
      <c r="AY10" s="43"/>
      <c r="AZ10" s="43"/>
      <c r="BA10" s="43"/>
      <c r="BB10" s="43">
        <f>データ!W6</f>
        <v>1203.28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473553</v>
      </c>
      <c r="D6" s="31">
        <f t="shared" si="3"/>
        <v>47</v>
      </c>
      <c r="E6" s="31">
        <f t="shared" si="3"/>
        <v>17</v>
      </c>
      <c r="F6" s="31">
        <f t="shared" si="3"/>
        <v>5</v>
      </c>
      <c r="G6" s="31">
        <f t="shared" si="3"/>
        <v>0</v>
      </c>
      <c r="H6" s="31" t="str">
        <f t="shared" si="3"/>
        <v>沖縄県　粟国村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100</v>
      </c>
      <c r="P6" s="32">
        <f t="shared" si="3"/>
        <v>100</v>
      </c>
      <c r="Q6" s="32">
        <f t="shared" si="3"/>
        <v>1404</v>
      </c>
      <c r="R6" s="32">
        <f t="shared" si="3"/>
        <v>734</v>
      </c>
      <c r="S6" s="32">
        <f t="shared" si="3"/>
        <v>7.65</v>
      </c>
      <c r="T6" s="32">
        <f t="shared" si="3"/>
        <v>95.95</v>
      </c>
      <c r="U6" s="32">
        <f t="shared" si="3"/>
        <v>734</v>
      </c>
      <c r="V6" s="32">
        <f t="shared" si="3"/>
        <v>0.61</v>
      </c>
      <c r="W6" s="32">
        <f t="shared" si="3"/>
        <v>1203.28</v>
      </c>
      <c r="X6" s="33">
        <f>IF(X7="",NA(),X7)</f>
        <v>54.21</v>
      </c>
      <c r="Y6" s="33">
        <f t="shared" ref="Y6:AG6" si="4">IF(Y7="",NA(),Y7)</f>
        <v>62.53</v>
      </c>
      <c r="Z6" s="33">
        <f t="shared" si="4"/>
        <v>66.430000000000007</v>
      </c>
      <c r="AA6" s="33">
        <f t="shared" si="4"/>
        <v>76.849999999999994</v>
      </c>
      <c r="AB6" s="33">
        <f t="shared" si="4"/>
        <v>74.31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47.67</v>
      </c>
      <c r="BQ6" s="33">
        <f t="shared" ref="BQ6:BY6" si="8">IF(BQ7="",NA(),BQ7)</f>
        <v>50.27</v>
      </c>
      <c r="BR6" s="33">
        <f t="shared" si="8"/>
        <v>53.67</v>
      </c>
      <c r="BS6" s="33">
        <f t="shared" si="8"/>
        <v>64.23</v>
      </c>
      <c r="BT6" s="33">
        <f t="shared" si="8"/>
        <v>75.17</v>
      </c>
      <c r="BU6" s="33">
        <f t="shared" si="8"/>
        <v>42.13</v>
      </c>
      <c r="BV6" s="33">
        <f t="shared" si="8"/>
        <v>42.48</v>
      </c>
      <c r="BW6" s="33">
        <f t="shared" si="8"/>
        <v>41.04</v>
      </c>
      <c r="BX6" s="33">
        <f t="shared" si="8"/>
        <v>41.08</v>
      </c>
      <c r="BY6" s="33">
        <f t="shared" si="8"/>
        <v>41.34</v>
      </c>
      <c r="BZ6" s="32" t="str">
        <f>IF(BZ7="","",IF(BZ7="-","【-】","【"&amp;SUBSTITUTE(TEXT(BZ7,"#,##0.00"),"-","△")&amp;"】"))</f>
        <v>【52.78】</v>
      </c>
      <c r="CA6" s="33">
        <f>IF(CA7="",NA(),CA7)</f>
        <v>185.48</v>
      </c>
      <c r="CB6" s="33">
        <f t="shared" ref="CB6:CJ6" si="9">IF(CB7="",NA(),CB7)</f>
        <v>171.9</v>
      </c>
      <c r="CC6" s="33">
        <f t="shared" si="9"/>
        <v>167.17</v>
      </c>
      <c r="CD6" s="33">
        <f t="shared" si="9"/>
        <v>146.62</v>
      </c>
      <c r="CE6" s="33">
        <f t="shared" si="9"/>
        <v>125.72</v>
      </c>
      <c r="CF6" s="33">
        <f t="shared" si="9"/>
        <v>348.41</v>
      </c>
      <c r="CG6" s="33">
        <f t="shared" si="9"/>
        <v>343.8</v>
      </c>
      <c r="CH6" s="33">
        <f t="shared" si="9"/>
        <v>357.08</v>
      </c>
      <c r="CI6" s="33">
        <f t="shared" si="9"/>
        <v>378.08</v>
      </c>
      <c r="CJ6" s="33">
        <f t="shared" si="9"/>
        <v>357.49</v>
      </c>
      <c r="CK6" s="32" t="str">
        <f>IF(CK7="","",IF(CK7="-","【-】","【"&amp;SUBSTITUTE(TEXT(CK7,"#,##0.00"),"-","△")&amp;"】"))</f>
        <v>【289.81】</v>
      </c>
      <c r="CL6" s="33">
        <f>IF(CL7="",NA(),CL7)</f>
        <v>56.34</v>
      </c>
      <c r="CM6" s="33">
        <f t="shared" ref="CM6:CU6" si="10">IF(CM7="",NA(),CM7)</f>
        <v>54.93</v>
      </c>
      <c r="CN6" s="33">
        <f t="shared" si="10"/>
        <v>53.52</v>
      </c>
      <c r="CO6" s="33">
        <f t="shared" si="10"/>
        <v>59.86</v>
      </c>
      <c r="CP6" s="33">
        <f t="shared" si="10"/>
        <v>54.93</v>
      </c>
      <c r="CQ6" s="33">
        <f t="shared" si="10"/>
        <v>46.85</v>
      </c>
      <c r="CR6" s="33">
        <f t="shared" si="10"/>
        <v>46.06</v>
      </c>
      <c r="CS6" s="33">
        <f t="shared" si="10"/>
        <v>45.95</v>
      </c>
      <c r="CT6" s="33">
        <f t="shared" si="10"/>
        <v>44.69</v>
      </c>
      <c r="CU6" s="33">
        <f t="shared" si="10"/>
        <v>44.69</v>
      </c>
      <c r="CV6" s="32" t="str">
        <f>IF(CV7="","",IF(CV7="-","【-】","【"&amp;SUBSTITUTE(TEXT(CV7,"#,##0.00"),"-","△")&amp;"】"))</f>
        <v>【52.74】</v>
      </c>
      <c r="CW6" s="33">
        <f>IF(CW7="",NA(),CW7)</f>
        <v>98.57</v>
      </c>
      <c r="CX6" s="33">
        <f t="shared" ref="CX6:DF6" si="11">IF(CX7="",NA(),CX7)</f>
        <v>98.58</v>
      </c>
      <c r="CY6" s="33">
        <f t="shared" si="11"/>
        <v>98.38</v>
      </c>
      <c r="CZ6" s="33">
        <f t="shared" si="11"/>
        <v>98.4</v>
      </c>
      <c r="DA6" s="33">
        <f t="shared" si="11"/>
        <v>98.37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473553</v>
      </c>
      <c r="D7" s="35">
        <v>47</v>
      </c>
      <c r="E7" s="35">
        <v>17</v>
      </c>
      <c r="F7" s="35">
        <v>5</v>
      </c>
      <c r="G7" s="35">
        <v>0</v>
      </c>
      <c r="H7" s="35" t="s">
        <v>96</v>
      </c>
      <c r="I7" s="35" t="s">
        <v>97</v>
      </c>
      <c r="J7" s="35" t="s">
        <v>98</v>
      </c>
      <c r="K7" s="35" t="s">
        <v>99</v>
      </c>
      <c r="L7" s="35" t="s">
        <v>100</v>
      </c>
      <c r="M7" s="36" t="s">
        <v>101</v>
      </c>
      <c r="N7" s="36" t="s">
        <v>102</v>
      </c>
      <c r="O7" s="36">
        <v>100</v>
      </c>
      <c r="P7" s="36">
        <v>100</v>
      </c>
      <c r="Q7" s="36">
        <v>1404</v>
      </c>
      <c r="R7" s="36">
        <v>734</v>
      </c>
      <c r="S7" s="36">
        <v>7.65</v>
      </c>
      <c r="T7" s="36">
        <v>95.95</v>
      </c>
      <c r="U7" s="36">
        <v>734</v>
      </c>
      <c r="V7" s="36">
        <v>0.61</v>
      </c>
      <c r="W7" s="36">
        <v>1203.28</v>
      </c>
      <c r="X7" s="36">
        <v>54.21</v>
      </c>
      <c r="Y7" s="36">
        <v>62.53</v>
      </c>
      <c r="Z7" s="36">
        <v>66.430000000000007</v>
      </c>
      <c r="AA7" s="36">
        <v>76.849999999999994</v>
      </c>
      <c r="AB7" s="36">
        <v>74.31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47.67</v>
      </c>
      <c r="BQ7" s="36">
        <v>50.27</v>
      </c>
      <c r="BR7" s="36">
        <v>53.67</v>
      </c>
      <c r="BS7" s="36">
        <v>64.23</v>
      </c>
      <c r="BT7" s="36">
        <v>75.17</v>
      </c>
      <c r="BU7" s="36">
        <v>42.13</v>
      </c>
      <c r="BV7" s="36">
        <v>42.48</v>
      </c>
      <c r="BW7" s="36">
        <v>41.04</v>
      </c>
      <c r="BX7" s="36">
        <v>41.08</v>
      </c>
      <c r="BY7" s="36">
        <v>41.34</v>
      </c>
      <c r="BZ7" s="36">
        <v>52.78</v>
      </c>
      <c r="CA7" s="36">
        <v>185.48</v>
      </c>
      <c r="CB7" s="36">
        <v>171.9</v>
      </c>
      <c r="CC7" s="36">
        <v>167.17</v>
      </c>
      <c r="CD7" s="36">
        <v>146.62</v>
      </c>
      <c r="CE7" s="36">
        <v>125.72</v>
      </c>
      <c r="CF7" s="36">
        <v>348.41</v>
      </c>
      <c r="CG7" s="36">
        <v>343.8</v>
      </c>
      <c r="CH7" s="36">
        <v>357.08</v>
      </c>
      <c r="CI7" s="36">
        <v>378.08</v>
      </c>
      <c r="CJ7" s="36">
        <v>357.49</v>
      </c>
      <c r="CK7" s="36">
        <v>289.81</v>
      </c>
      <c r="CL7" s="36">
        <v>56.34</v>
      </c>
      <c r="CM7" s="36">
        <v>54.93</v>
      </c>
      <c r="CN7" s="36">
        <v>53.52</v>
      </c>
      <c r="CO7" s="36">
        <v>59.86</v>
      </c>
      <c r="CP7" s="36">
        <v>54.93</v>
      </c>
      <c r="CQ7" s="36">
        <v>46.85</v>
      </c>
      <c r="CR7" s="36">
        <v>46.06</v>
      </c>
      <c r="CS7" s="36">
        <v>45.95</v>
      </c>
      <c r="CT7" s="36">
        <v>44.69</v>
      </c>
      <c r="CU7" s="36">
        <v>44.69</v>
      </c>
      <c r="CV7" s="36">
        <v>52.74</v>
      </c>
      <c r="CW7" s="36">
        <v>98.57</v>
      </c>
      <c r="CX7" s="36">
        <v>98.58</v>
      </c>
      <c r="CY7" s="36">
        <v>98.38</v>
      </c>
      <c r="CZ7" s="36">
        <v>98.4</v>
      </c>
      <c r="DA7" s="36">
        <v>98.37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2017-02-17T01:52:38Z</cp:lastPrinted>
  <dcterms:created xsi:type="dcterms:W3CDTF">2017-02-08T03:17:06Z</dcterms:created>
  <dcterms:modified xsi:type="dcterms:W3CDTF">2017-02-17T05:06:45Z</dcterms:modified>
  <cp:category/>
</cp:coreProperties>
</file>