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<sst xmlns="http://schemas.openxmlformats.org/spreadsheetml/2006/main" count="217" uniqueCount="107">
  <si>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</si>
  <si>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</si>
  <si>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</si>
  <si>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</si>
  <si>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</si>
  <si>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</si>
  <si>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</si>
  <si>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</si>
  <si>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</si>
  <si>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</si>
  <si>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</si>
  <si>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</si>
  <si>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</si>
  <si>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</si>
  <si>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</si>
  <si>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</si>
  <si>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</si>
  <si>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</si>
  <si>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</si>
  <si>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</si>
  <si>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</si>
  <si>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</si>
  <si>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</si>
  <si>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</si>
  <si>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</si>
  <si>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</si>
  <si>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</si>
  <si>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</si>
  <si>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</si>
  <si>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</si>
  <si>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</si>
  <si>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</si>
  <si>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</si>
  <si>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</si>
  <si>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</si>
  <si>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</si>
  <si>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</si>
  <si>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</si>
  <si>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</si>
  <si>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</si>
  <si>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</si>
  <si>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</si>
  <si>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</si>
  <si>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</si>
  <si>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</si>
  <si>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</si>
  <si>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</si>
  <si>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</si>
  <si>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</si>
  <si>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</si>
  <si>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</si>
  <si>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</si>
  <si>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</si>
  <si>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</si>
  <si>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</si>
  <si>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</si>
  <si>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</si>
  <si>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</si>
  <si>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</si>
  <si>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</si>
  <si>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</si>
  <si>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</si>
  <si>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</si>
  <si>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</si>
  <si>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</si>
  <si>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</si>
  <si>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</si>
  <si>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</si>
  <si>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</si>
  <si>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</si>
  <si>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</si>
  <si>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</si>
  <si>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</si>
  <si>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</si>
  <si>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</si>
  <si>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</si>
  <si>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</si>
  <si>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</si>
  <si>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</si>
  <si>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</si>
  <si>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</si>
  <si>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</si>
  <si>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</si>
  <si>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</si>
  <si>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</si>
  <si>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</si>
  <si>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</si>
  <si>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</si>
  <si>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</si>
  <si>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</si>
  <si>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</si>
  <si>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</si>
  <si>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</si>
  <si>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与那原町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</si>
  <si>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</si>
  <si>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</si>
  <si>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</si>
  <si>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</si>
  <si>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</si>
  <si>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</si>
  <si>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</si>
  <si>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</si>
  <si>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</si>
  <si>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</si>
  <si>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①・⑤及び⑥
　単年度の経営状況を示す経常収支比率について、指数が100％以上であるため、黒字経営であるが、東浜埋立地区の造成分譲に伴う管路の新たな敷設の増加に伴い、工事が増加した年については類似団体平均値を下回っているものと推測できる。平成２７年度については経常経費である人件費が前年度以前に比べ大幅に削減されたことから収支比率も高水準となっている。料金回収率についても、類似団体平均値と比較して同等の水準かそれ以上であるが、給水原価が類似団体と比較して高いことも同様の要因であると思われる。
③単年度の債務に対する支払能力を示す流動比率については、平成２６年度２７年度にかけて大きく低下してはいるものの、平成２５年度を除く他の年度については、類似団体と比較しても同水準であり、経営状況については良好である。
④料金収入に対する企業債残高の割合を示す企業債残高対給水収益比率については、近年借入を行わず、自己資本にて管路の更新等を行っているため、類似団体と比較してもはるかに低い水準を保っている。
⑦・⑧
　施設利用率については、埋立地の造成に伴い人口が増加傾向にあることから類似団体よりも高い数値となっているが、管路の老朽化も現時点においては進んでいないことから、給水の効率性を示す有収率は高い水準である。</t>
    <rPh sb="3" eb="4">
      <t>オヨ</t>
    </rPh>
    <rPh sb="8" eb="11">
      <t>タンネンド</t>
    </rPh>
    <rPh sb="12" eb="14">
      <t>ケイエイ</t>
    </rPh>
    <rPh sb="14" eb="16">
      <t>ジョウキョウ</t>
    </rPh>
    <rPh sb="17" eb="18">
      <t>シメ</t>
    </rPh>
    <rPh sb="19" eb="21">
      <t>ケイジョウ</t>
    </rPh>
    <rPh sb="21" eb="23">
      <t>シュウシ</t>
    </rPh>
    <rPh sb="23" eb="25">
      <t>ヒリツ</t>
    </rPh>
    <rPh sb="30" eb="32">
      <t>シスウ</t>
    </rPh>
    <rPh sb="37" eb="39">
      <t>イジョウ</t>
    </rPh>
    <rPh sb="45" eb="47">
      <t>クロジ</t>
    </rPh>
    <rPh sb="47" eb="49">
      <t>ケイエイ</t>
    </rPh>
    <rPh sb="54" eb="56">
      <t>ヒガシハマ</t>
    </rPh>
    <rPh sb="56" eb="58">
      <t>ウメタテ</t>
    </rPh>
    <rPh sb="58" eb="60">
      <t>チク</t>
    </rPh>
    <rPh sb="61" eb="63">
      <t>ゾウセイ</t>
    </rPh>
    <rPh sb="63" eb="65">
      <t>ブンジョウ</t>
    </rPh>
    <rPh sb="66" eb="67">
      <t>トモナ</t>
    </rPh>
    <rPh sb="68" eb="70">
      <t>カンロ</t>
    </rPh>
    <rPh sb="71" eb="72">
      <t>アラ</t>
    </rPh>
    <rPh sb="74" eb="76">
      <t>フセツ</t>
    </rPh>
    <rPh sb="77" eb="79">
      <t>ゾウカ</t>
    </rPh>
    <rPh sb="80" eb="81">
      <t>トモナ</t>
    </rPh>
    <rPh sb="83" eb="85">
      <t>コウジ</t>
    </rPh>
    <rPh sb="86" eb="88">
      <t>ゾウカ</t>
    </rPh>
    <rPh sb="90" eb="91">
      <t>トシ</t>
    </rPh>
    <rPh sb="96" eb="98">
      <t>ルイジ</t>
    </rPh>
    <rPh sb="98" eb="100">
      <t>ダンタイ</t>
    </rPh>
    <rPh sb="100" eb="103">
      <t>ヘイキンチ</t>
    </rPh>
    <rPh sb="104" eb="106">
      <t>シタマワ</t>
    </rPh>
    <rPh sb="113" eb="115">
      <t>スイソク</t>
    </rPh>
    <rPh sb="119" eb="121">
      <t>ヘイセイ</t>
    </rPh>
    <rPh sb="123" eb="125">
      <t>ネンド</t>
    </rPh>
    <rPh sb="130" eb="132">
      <t>ケイジョウ</t>
    </rPh>
    <rPh sb="132" eb="134">
      <t>ケイヒ</t>
    </rPh>
    <rPh sb="137" eb="140">
      <t>ジンケンヒ</t>
    </rPh>
    <rPh sb="141" eb="144">
      <t>ゼンネンド</t>
    </rPh>
    <rPh sb="144" eb="146">
      <t>イゼン</t>
    </rPh>
    <rPh sb="147" eb="148">
      <t>クラ</t>
    </rPh>
    <rPh sb="149" eb="151">
      <t>オオハバ</t>
    </rPh>
    <rPh sb="152" eb="154">
      <t>サクゲン</t>
    </rPh>
    <rPh sb="161" eb="163">
      <t>シュウシ</t>
    </rPh>
    <rPh sb="163" eb="165">
      <t>ヒリツ</t>
    </rPh>
    <rPh sb="166" eb="169">
      <t>コウスイジュン</t>
    </rPh>
    <rPh sb="176" eb="178">
      <t>リョウキン</t>
    </rPh>
    <rPh sb="178" eb="180">
      <t>カイシュウ</t>
    </rPh>
    <rPh sb="180" eb="181">
      <t>リツ</t>
    </rPh>
    <rPh sb="187" eb="189">
      <t>ルイジ</t>
    </rPh>
    <rPh sb="189" eb="191">
      <t>ダンタイ</t>
    </rPh>
    <rPh sb="191" eb="194">
      <t>ヘイキンチ</t>
    </rPh>
    <rPh sb="195" eb="197">
      <t>ヒカク</t>
    </rPh>
    <rPh sb="199" eb="201">
      <t>ドウトウ</t>
    </rPh>
    <rPh sb="202" eb="204">
      <t>スイジュン</t>
    </rPh>
    <rPh sb="207" eb="209">
      <t>イジョウ</t>
    </rPh>
    <rPh sb="214" eb="216">
      <t>キュウスイ</t>
    </rPh>
    <rPh sb="216" eb="218">
      <t>ゲンカ</t>
    </rPh>
    <rPh sb="219" eb="221">
      <t>ルイジ</t>
    </rPh>
    <rPh sb="221" eb="223">
      <t>ダンタイ</t>
    </rPh>
    <rPh sb="224" eb="226">
      <t>ヒカク</t>
    </rPh>
    <rPh sb="228" eb="229">
      <t>タカ</t>
    </rPh>
    <rPh sb="233" eb="235">
      <t>ドウヨウ</t>
    </rPh>
    <rPh sb="236" eb="238">
      <t>ヨウイン</t>
    </rPh>
    <rPh sb="242" eb="243">
      <t>オモ</t>
    </rPh>
    <rPh sb="249" eb="252">
      <t>タンネンド</t>
    </rPh>
    <rPh sb="253" eb="255">
      <t>サイム</t>
    </rPh>
    <rPh sb="256" eb="257">
      <t>タイ</t>
    </rPh>
    <rPh sb="259" eb="261">
      <t>シハライ</t>
    </rPh>
    <rPh sb="261" eb="263">
      <t>ノウリョク</t>
    </rPh>
    <rPh sb="264" eb="265">
      <t>シメ</t>
    </rPh>
    <rPh sb="266" eb="268">
      <t>リュウドウ</t>
    </rPh>
    <rPh sb="268" eb="270">
      <t>ヒリツ</t>
    </rPh>
    <rPh sb="276" eb="278">
      <t>ヘイセイ</t>
    </rPh>
    <rPh sb="280" eb="282">
      <t>ネンド</t>
    </rPh>
    <rPh sb="284" eb="286">
      <t>ネンド</t>
    </rPh>
    <rPh sb="290" eb="291">
      <t>オオ</t>
    </rPh>
    <rPh sb="293" eb="295">
      <t>テイカ</t>
    </rPh>
    <rPh sb="304" eb="306">
      <t>ヘイセイ</t>
    </rPh>
    <rPh sb="308" eb="310">
      <t>ネンド</t>
    </rPh>
    <rPh sb="311" eb="312">
      <t>ノゾ</t>
    </rPh>
    <rPh sb="313" eb="314">
      <t>タ</t>
    </rPh>
    <rPh sb="315" eb="317">
      <t>ネンド</t>
    </rPh>
    <rPh sb="323" eb="325">
      <t>ルイジ</t>
    </rPh>
    <rPh sb="325" eb="327">
      <t>ダンタイ</t>
    </rPh>
    <rPh sb="328" eb="330">
      <t>ヒカク</t>
    </rPh>
    <rPh sb="333" eb="336">
      <t>ドウスイジュン</t>
    </rPh>
    <rPh sb="340" eb="342">
      <t>ケイエイ</t>
    </rPh>
    <rPh sb="342" eb="344">
      <t>ジョウキョウ</t>
    </rPh>
    <rPh sb="349" eb="351">
      <t>リョウコウ</t>
    </rPh>
    <rPh sb="357" eb="359">
      <t>リョウキン</t>
    </rPh>
    <rPh sb="359" eb="361">
      <t>シュウニュウ</t>
    </rPh>
    <rPh sb="362" eb="363">
      <t>タイ</t>
    </rPh>
    <rPh sb="365" eb="367">
      <t>キギョウ</t>
    </rPh>
    <rPh sb="367" eb="368">
      <t>サイ</t>
    </rPh>
    <rPh sb="368" eb="370">
      <t>ザンダカ</t>
    </rPh>
    <rPh sb="371" eb="373">
      <t>ワリアイ</t>
    </rPh>
    <rPh sb="374" eb="375">
      <t>シメ</t>
    </rPh>
    <rPh sb="376" eb="378">
      <t>キギョウ</t>
    </rPh>
    <rPh sb="378" eb="379">
      <t>サイ</t>
    </rPh>
    <rPh sb="379" eb="381">
      <t>ザンダカ</t>
    </rPh>
    <rPh sb="381" eb="382">
      <t>タイ</t>
    </rPh>
    <rPh sb="382" eb="384">
      <t>キュウスイ</t>
    </rPh>
    <rPh sb="384" eb="386">
      <t>シュウエキ</t>
    </rPh>
    <rPh sb="386" eb="388">
      <t>ヒリツ</t>
    </rPh>
    <rPh sb="394" eb="396">
      <t>キンネン</t>
    </rPh>
    <rPh sb="396" eb="398">
      <t>カリイレ</t>
    </rPh>
    <rPh sb="399" eb="400">
      <t>オコナ</t>
    </rPh>
    <rPh sb="403" eb="405">
      <t>ジコ</t>
    </rPh>
    <rPh sb="405" eb="407">
      <t>シホン</t>
    </rPh>
    <rPh sb="409" eb="411">
      <t>カンロ</t>
    </rPh>
    <rPh sb="412" eb="414">
      <t>コウシン</t>
    </rPh>
    <rPh sb="414" eb="415">
      <t>トウ</t>
    </rPh>
    <rPh sb="416" eb="417">
      <t>オコナ</t>
    </rPh>
    <rPh sb="424" eb="426">
      <t>ルイジ</t>
    </rPh>
    <rPh sb="426" eb="428">
      <t>ダンタイ</t>
    </rPh>
    <rPh sb="429" eb="431">
      <t>ヒカク</t>
    </rPh>
    <rPh sb="438" eb="439">
      <t>ヒク</t>
    </rPh>
    <rPh sb="440" eb="442">
      <t>スイジュン</t>
    </rPh>
    <rPh sb="443" eb="444">
      <t>タモ</t>
    </rPh>
    <rPh sb="455" eb="457">
      <t>シセツ</t>
    </rPh>
    <rPh sb="457" eb="460">
      <t>リヨウリツ</t>
    </rPh>
    <rPh sb="466" eb="469">
      <t>ウメタテチ</t>
    </rPh>
    <rPh sb="470" eb="472">
      <t>ゾウセイ</t>
    </rPh>
    <rPh sb="473" eb="474">
      <t>トモナ</t>
    </rPh>
    <rPh sb="475" eb="477">
      <t>ジンコウ</t>
    </rPh>
    <rPh sb="478" eb="480">
      <t>ゾウカ</t>
    </rPh>
    <rPh sb="480" eb="482">
      <t>ケイコウ</t>
    </rPh>
    <rPh sb="489" eb="491">
      <t>ルイジ</t>
    </rPh>
    <rPh sb="491" eb="493">
      <t>ダンタイ</t>
    </rPh>
    <rPh sb="496" eb="497">
      <t>タカ</t>
    </rPh>
    <rPh sb="498" eb="500">
      <t>スウチ</t>
    </rPh>
    <rPh sb="508" eb="510">
      <t>カンロ</t>
    </rPh>
    <rPh sb="511" eb="514">
      <t>ロウキュウカ</t>
    </rPh>
    <rPh sb="515" eb="518">
      <t>ゲンジテン</t>
    </rPh>
    <rPh sb="523" eb="524">
      <t>スス</t>
    </rPh>
    <rPh sb="534" eb="536">
      <t>キュウスイ</t>
    </rPh>
    <rPh sb="537" eb="540">
      <t>コウリツセイ</t>
    </rPh>
    <rPh sb="541" eb="542">
      <t>シメ</t>
    </rPh>
    <rPh sb="543" eb="545">
      <t>ユウシュウ</t>
    </rPh>
    <rPh sb="545" eb="546">
      <t>リツ</t>
    </rPh>
    <rPh sb="547" eb="548">
      <t>タカ</t>
    </rPh>
    <rPh sb="549" eb="551">
      <t>スイジュン</t>
    </rPh>
    <phoneticPr fontId="4"/>
  </si>
  <si>
    <t>①有形固定資産減価償却率は、平成２５年度までについては類似団体平均値より低い状況にあったが、平成２６年度の会計制度の改正に伴い、類似団体平均値より高くなった。原因としては、本町の水道施設が補助金等で取得されたものであり、旧会計制度において減価償却を行っていなかった部分について減価償却を行ったためと思われる。平成２７年度についても同様の水準で減価償却が行われているが、類似団体と比較しても差が無いことから今後同じように施設老朽化が進むことから、今後の更新計画について検討する必要がある。
②・③
　管路の更新については、年度ごとに計画的に行っていることから、平成２７年度現在老朽化に伴う更新を必要とする管路は少ない。今後の老朽化を見越して、適宜管路の更新を計画的に行っていく予定である。</t>
    <rPh sb="1" eb="3">
      <t>ユウケイ</t>
    </rPh>
    <rPh sb="3" eb="5">
      <t>コテイ</t>
    </rPh>
    <rPh sb="5" eb="7">
      <t>シサン</t>
    </rPh>
    <rPh sb="7" eb="9">
      <t>ゲンカ</t>
    </rPh>
    <rPh sb="9" eb="11">
      <t>ショウキャク</t>
    </rPh>
    <rPh sb="11" eb="12">
      <t>リツ</t>
    </rPh>
    <rPh sb="14" eb="16">
      <t>ヘイセイ</t>
    </rPh>
    <rPh sb="18" eb="20">
      <t>ネンド</t>
    </rPh>
    <rPh sb="27" eb="29">
      <t>ルイジ</t>
    </rPh>
    <rPh sb="29" eb="31">
      <t>ダンタイ</t>
    </rPh>
    <rPh sb="31" eb="34">
      <t>ヘイキンチ</t>
    </rPh>
    <rPh sb="36" eb="37">
      <t>ヒク</t>
    </rPh>
    <rPh sb="38" eb="40">
      <t>ジョウキョウ</t>
    </rPh>
    <rPh sb="46" eb="48">
      <t>ヘイセイ</t>
    </rPh>
    <rPh sb="50" eb="52">
      <t>ネンド</t>
    </rPh>
    <rPh sb="53" eb="55">
      <t>カイケイ</t>
    </rPh>
    <rPh sb="55" eb="57">
      <t>セイド</t>
    </rPh>
    <rPh sb="58" eb="60">
      <t>カイセイ</t>
    </rPh>
    <rPh sb="61" eb="62">
      <t>トモナ</t>
    </rPh>
    <rPh sb="64" eb="66">
      <t>ルイジ</t>
    </rPh>
    <rPh sb="66" eb="68">
      <t>ダンタイ</t>
    </rPh>
    <rPh sb="68" eb="71">
      <t>ヘイキンチ</t>
    </rPh>
    <rPh sb="73" eb="74">
      <t>タカ</t>
    </rPh>
    <rPh sb="79" eb="81">
      <t>ゲンイン</t>
    </rPh>
    <rPh sb="154" eb="156">
      <t>ヘイセイ</t>
    </rPh>
    <rPh sb="158" eb="160">
      <t>ネンド</t>
    </rPh>
    <rPh sb="165" eb="167">
      <t>ドウヨウ</t>
    </rPh>
    <rPh sb="168" eb="170">
      <t>スイジュン</t>
    </rPh>
    <rPh sb="171" eb="173">
      <t>ゲンカ</t>
    </rPh>
    <rPh sb="173" eb="175">
      <t>ショウキャク</t>
    </rPh>
    <rPh sb="176" eb="177">
      <t>オコナ</t>
    </rPh>
    <rPh sb="184" eb="186">
      <t>ルイジ</t>
    </rPh>
    <rPh sb="186" eb="188">
      <t>ダンタイ</t>
    </rPh>
    <rPh sb="189" eb="191">
      <t>ヒカク</t>
    </rPh>
    <rPh sb="194" eb="195">
      <t>サ</t>
    </rPh>
    <rPh sb="196" eb="197">
      <t>ナ</t>
    </rPh>
    <rPh sb="202" eb="204">
      <t>コンゴ</t>
    </rPh>
    <rPh sb="204" eb="205">
      <t>オナ</t>
    </rPh>
    <rPh sb="209" eb="211">
      <t>シセツ</t>
    </rPh>
    <rPh sb="211" eb="214">
      <t>ロウキュウカ</t>
    </rPh>
    <rPh sb="215" eb="216">
      <t>スス</t>
    </rPh>
    <rPh sb="222" eb="224">
      <t>コンゴ</t>
    </rPh>
    <rPh sb="225" eb="227">
      <t>コウシン</t>
    </rPh>
    <rPh sb="227" eb="229">
      <t>ケイカク</t>
    </rPh>
    <rPh sb="233" eb="235">
      <t>ケントウ</t>
    </rPh>
    <rPh sb="237" eb="239">
      <t>ヒツヨウ</t>
    </rPh>
    <rPh sb="249" eb="251">
      <t>カンロ</t>
    </rPh>
    <rPh sb="252" eb="254">
      <t>コウシン</t>
    </rPh>
    <rPh sb="260" eb="262">
      <t>ネンド</t>
    </rPh>
    <rPh sb="265" eb="268">
      <t>ケイカクテキ</t>
    </rPh>
    <rPh sb="269" eb="270">
      <t>オコナ</t>
    </rPh>
    <rPh sb="279" eb="281">
      <t>ヘイセイ</t>
    </rPh>
    <rPh sb="283" eb="285">
      <t>ネンド</t>
    </rPh>
    <rPh sb="285" eb="287">
      <t>ゲンザイ</t>
    </rPh>
    <rPh sb="287" eb="290">
      <t>ロウキュウカ</t>
    </rPh>
    <rPh sb="291" eb="292">
      <t>トモナ</t>
    </rPh>
    <rPh sb="293" eb="295">
      <t>コウシン</t>
    </rPh>
    <rPh sb="296" eb="298">
      <t>ヒツヨウ</t>
    </rPh>
    <rPh sb="301" eb="303">
      <t>カンロ</t>
    </rPh>
    <rPh sb="304" eb="305">
      <t>スク</t>
    </rPh>
    <rPh sb="308" eb="310">
      <t>コンゴ</t>
    </rPh>
    <rPh sb="311" eb="314">
      <t>ロウキュウカ</t>
    </rPh>
    <rPh sb="315" eb="317">
      <t>ミコ</t>
    </rPh>
    <rPh sb="320" eb="322">
      <t>テキギ</t>
    </rPh>
    <rPh sb="322" eb="324">
      <t>カンロ</t>
    </rPh>
    <rPh sb="325" eb="327">
      <t>コウシン</t>
    </rPh>
    <rPh sb="328" eb="331">
      <t>ケイカクテキ</t>
    </rPh>
    <rPh sb="332" eb="333">
      <t>オコナ</t>
    </rPh>
    <rPh sb="337" eb="339">
      <t>ヨテイ</t>
    </rPh>
    <phoneticPr fontId="4"/>
  </si>
  <si>
    <t>・各指標より経営状況の健全性・効率性は保たれているものと思われる。平成２６年度に有形固定資産減価償却率は制度の改正もあり大幅に増加してはいるものの、平成２７年度以降も管路や施設等の老朽化を勘案しつつ、更新についても計画的に進めていかなければならない。将来的な費用負担も視野に入れながら経営の健全化・効率化を持続的に進めていく。</t>
    <rPh sb="52" eb="54">
      <t>セイド</t>
    </rPh>
    <rPh sb="55" eb="57">
      <t>カイセイ</t>
    </rPh>
    <rPh sb="74" eb="76">
      <t>ヘイセイ</t>
    </rPh>
    <rPh sb="78" eb="80">
      <t>ネンド</t>
    </rPh>
    <rPh sb="80" eb="82">
      <t>イコウ</t>
    </rPh>
    <rPh sb="86" eb="88">
      <t>シセツ</t>
    </rPh>
    <rPh sb="88" eb="89">
      <t>トウ</t>
    </rPh>
    <rPh sb="94" eb="96">
      <t>カンアン</t>
    </rPh>
    <rPh sb="153" eb="156">
      <t>ジゾクテキ</t>
    </rPh>
    <rPh sb="157" eb="15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</si>
</sst>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0.86</c:v>
                </c:pt>
                <c:pt idx="1">
                  <c:v>0.6</c:v>
                </c:pt>
                <c:pt idx="2">
                  <c:v>0.27</c:v>
                </c:pt>
                <c:pt idx="3">
                  <c:v>1.0900000000000001</c:v>
                </c:pt>
                <c:pt idx="4" formatCode="#,##0.00;&quot;△&quot;#,##0.00">
                  <c:v>0</c:v>
                </c:pt>
              </c:numCache>
            </c:numRef>
          </c:val>
        </c:ser>
        <c:dLbls>
          <c:showLegendKey val="0"/>
          <c:showVal val="0"/>
          <c:showCatName val="0"/>
          <c:showSerName val="0"/>
          <c:showPercent val="0"/>
          <c:showBubbleSize val="0"/>
        </c:dLbls>
        <c:gapWidth val="150"/>
        <c:axId val="62676992"/>
        <c:axId val="626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62676992"/>
        <c:axId val="62678912"/>
      </c:lineChart>
      <c:dateAx>
        <c:axId val="62676992"/>
        <c:scaling>
          <c:orientation val="minMax"/>
        </c:scaling>
        <c:delete val="1"/>
        <c:axPos val="b"/>
        <c:numFmt formatCode="ge" sourceLinked="1"/>
        <c:majorTickMark val="none"/>
        <c:minorTickMark val="none"/>
        <c:tickLblPos val="none"/>
        <c:crossAx val="62678912"/>
        <c:crosses val="autoZero"/>
        <c:auto val="1"/>
        <c:lblOffset val="100"/>
        <c:baseTimeUnit val="years"/>
      </c:dateAx>
      <c:valAx>
        <c:axId val="626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64.62</c:v>
                </c:pt>
                <c:pt idx="1">
                  <c:v>66.14</c:v>
                </c:pt>
                <c:pt idx="2">
                  <c:v>66.540000000000006</c:v>
                </c:pt>
                <c:pt idx="3">
                  <c:v>65.22</c:v>
                </c:pt>
                <c:pt idx="4">
                  <c:v>66.44</c:v>
                </c:pt>
              </c:numCache>
            </c:numRef>
          </c:val>
        </c:ser>
        <c:dLbls>
          <c:showLegendKey val="0"/>
          <c:showVal val="0"/>
          <c:showCatName val="0"/>
          <c:showSerName val="0"/>
          <c:showPercent val="0"/>
          <c:showBubbleSize val="0"/>
        </c:dLbls>
        <c:gapWidth val="150"/>
        <c:axId val="104076032"/>
        <c:axId val="1040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4076032"/>
        <c:axId val="104077952"/>
      </c:lineChart>
      <c:dateAx>
        <c:axId val="104076032"/>
        <c:scaling>
          <c:orientation val="minMax"/>
        </c:scaling>
        <c:delete val="1"/>
        <c:axPos val="b"/>
        <c:numFmt formatCode="ge" sourceLinked="1"/>
        <c:majorTickMark val="none"/>
        <c:minorTickMark val="none"/>
        <c:tickLblPos val="none"/>
        <c:crossAx val="104077952"/>
        <c:crosses val="autoZero"/>
        <c:auto val="1"/>
        <c:lblOffset val="100"/>
        <c:baseTimeUnit val="years"/>
      </c:dateAx>
      <c:valAx>
        <c:axId val="1040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94.37</c:v>
                </c:pt>
                <c:pt idx="1">
                  <c:v>93.03</c:v>
                </c:pt>
                <c:pt idx="2">
                  <c:v>92.95</c:v>
                </c:pt>
                <c:pt idx="3">
                  <c:v>94.07</c:v>
                </c:pt>
                <c:pt idx="4">
                  <c:v>93.66</c:v>
                </c:pt>
              </c:numCache>
            </c:numRef>
          </c:val>
        </c:ser>
        <c:dLbls>
          <c:showLegendKey val="0"/>
          <c:showVal val="0"/>
          <c:showCatName val="0"/>
          <c:showSerName val="0"/>
          <c:showPercent val="0"/>
          <c:showBubbleSize val="0"/>
        </c:dLbls>
        <c:gapWidth val="150"/>
        <c:axId val="104464384"/>
        <c:axId val="104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4464384"/>
        <c:axId val="104466304"/>
      </c:lineChart>
      <c:dateAx>
        <c:axId val="104464384"/>
        <c:scaling>
          <c:orientation val="minMax"/>
        </c:scaling>
        <c:delete val="1"/>
        <c:axPos val="b"/>
        <c:numFmt formatCode="ge" sourceLinked="1"/>
        <c:majorTickMark val="none"/>
        <c:minorTickMark val="none"/>
        <c:tickLblPos val="none"/>
        <c:crossAx val="104466304"/>
        <c:crosses val="autoZero"/>
        <c:auto val="1"/>
        <c:lblOffset val="100"/>
        <c:baseTimeUnit val="years"/>
      </c:dateAx>
      <c:valAx>
        <c:axId val="104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112.76</c:v>
                </c:pt>
                <c:pt idx="1">
                  <c:v>109.31</c:v>
                </c:pt>
                <c:pt idx="2">
                  <c:v>105.06</c:v>
                </c:pt>
                <c:pt idx="3">
                  <c:v>104.16</c:v>
                </c:pt>
                <c:pt idx="4">
                  <c:v>110.57</c:v>
                </c:pt>
              </c:numCache>
            </c:numRef>
          </c:val>
        </c:ser>
        <c:dLbls>
          <c:showLegendKey val="0"/>
          <c:showVal val="0"/>
          <c:showCatName val="0"/>
          <c:showSerName val="0"/>
          <c:showPercent val="0"/>
          <c:showBubbleSize val="0"/>
        </c:dLbls>
        <c:gapWidth val="150"/>
        <c:axId val="62700928"/>
        <c:axId val="62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62700928"/>
        <c:axId val="62711296"/>
      </c:lineChart>
      <c:dateAx>
        <c:axId val="62700928"/>
        <c:scaling>
          <c:orientation val="minMax"/>
        </c:scaling>
        <c:delete val="1"/>
        <c:axPos val="b"/>
        <c:numFmt formatCode="ge" sourceLinked="1"/>
        <c:majorTickMark val="none"/>
        <c:minorTickMark val="none"/>
        <c:tickLblPos val="none"/>
        <c:crossAx val="62711296"/>
        <c:crosses val="autoZero"/>
        <c:auto val="1"/>
        <c:lblOffset val="100"/>
        <c:baseTimeUnit val="years"/>
      </c:dateAx>
      <c:valAx>
        <c:axId val="6271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27.88</c:v>
                </c:pt>
                <c:pt idx="1">
                  <c:v>29.02</c:v>
                </c:pt>
                <c:pt idx="2">
                  <c:v>29.03</c:v>
                </c:pt>
                <c:pt idx="3">
                  <c:v>49.47</c:v>
                </c:pt>
                <c:pt idx="4">
                  <c:v>50.14</c:v>
                </c:pt>
              </c:numCache>
            </c:numRef>
          </c:val>
        </c:ser>
        <c:dLbls>
          <c:showLegendKey val="0"/>
          <c:showVal val="0"/>
          <c:showCatName val="0"/>
          <c:showSerName val="0"/>
          <c:showPercent val="0"/>
          <c:showBubbleSize val="0"/>
        </c:dLbls>
        <c:gapWidth val="150"/>
        <c:axId val="98380800"/>
        <c:axId val="983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8380800"/>
        <c:axId val="98399360"/>
      </c:lineChart>
      <c:dateAx>
        <c:axId val="98380800"/>
        <c:scaling>
          <c:orientation val="minMax"/>
        </c:scaling>
        <c:delete val="1"/>
        <c:axPos val="b"/>
        <c:numFmt formatCode="ge" sourceLinked="1"/>
        <c:majorTickMark val="none"/>
        <c:minorTickMark val="none"/>
        <c:tickLblPos val="none"/>
        <c:crossAx val="98399360"/>
        <c:crosses val="autoZero"/>
        <c:auto val="1"/>
        <c:lblOffset val="100"/>
        <c:baseTimeUnit val="years"/>
      </c:dateAx>
      <c:valAx>
        <c:axId val="983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699904"/>
        <c:axId val="987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8699904"/>
        <c:axId val="98706176"/>
      </c:lineChart>
      <c:dateAx>
        <c:axId val="98699904"/>
        <c:scaling>
          <c:orientation val="minMax"/>
        </c:scaling>
        <c:delete val="1"/>
        <c:axPos val="b"/>
        <c:numFmt formatCode="ge" sourceLinked="1"/>
        <c:majorTickMark val="none"/>
        <c:minorTickMark val="none"/>
        <c:tickLblPos val="none"/>
        <c:crossAx val="98706176"/>
        <c:crosses val="autoZero"/>
        <c:auto val="1"/>
        <c:lblOffset val="100"/>
        <c:baseTimeUnit val="years"/>
      </c:dateAx>
      <c:valAx>
        <c:axId val="987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730368"/>
        <c:axId val="98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8730368"/>
        <c:axId val="98732288"/>
      </c:lineChart>
      <c:dateAx>
        <c:axId val="98730368"/>
        <c:scaling>
          <c:orientation val="minMax"/>
        </c:scaling>
        <c:delete val="1"/>
        <c:axPos val="b"/>
        <c:numFmt formatCode="ge" sourceLinked="1"/>
        <c:majorTickMark val="none"/>
        <c:minorTickMark val="none"/>
        <c:tickLblPos val="none"/>
        <c:crossAx val="98732288"/>
        <c:crosses val="autoZero"/>
        <c:auto val="1"/>
        <c:lblOffset val="100"/>
        <c:baseTimeUnit val="years"/>
      </c:dateAx>
      <c:valAx>
        <c:axId val="9873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1035.74</c:v>
                </c:pt>
                <c:pt idx="1">
                  <c:v>945.48</c:v>
                </c:pt>
                <c:pt idx="2">
                  <c:v>578.49</c:v>
                </c:pt>
                <c:pt idx="3">
                  <c:v>394.2</c:v>
                </c:pt>
                <c:pt idx="4">
                  <c:v>413.88</c:v>
                </c:pt>
              </c:numCache>
            </c:numRef>
          </c:val>
        </c:ser>
        <c:dLbls>
          <c:showLegendKey val="0"/>
          <c:showVal val="0"/>
          <c:showCatName val="0"/>
          <c:showSerName val="0"/>
          <c:showPercent val="0"/>
          <c:showBubbleSize val="0"/>
        </c:dLbls>
        <c:gapWidth val="150"/>
        <c:axId val="103690624"/>
        <c:axId val="1036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3690624"/>
        <c:axId val="103692544"/>
      </c:lineChart>
      <c:dateAx>
        <c:axId val="103690624"/>
        <c:scaling>
          <c:orientation val="minMax"/>
        </c:scaling>
        <c:delete val="1"/>
        <c:axPos val="b"/>
        <c:numFmt formatCode="ge" sourceLinked="1"/>
        <c:majorTickMark val="none"/>
        <c:minorTickMark val="none"/>
        <c:tickLblPos val="none"/>
        <c:crossAx val="103692544"/>
        <c:crosses val="autoZero"/>
        <c:auto val="1"/>
        <c:lblOffset val="100"/>
        <c:baseTimeUnit val="years"/>
      </c:dateAx>
      <c:valAx>
        <c:axId val="10369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80.790000000000006</c:v>
                </c:pt>
                <c:pt idx="1">
                  <c:v>75.790000000000006</c:v>
                </c:pt>
                <c:pt idx="2">
                  <c:v>70.84</c:v>
                </c:pt>
                <c:pt idx="3">
                  <c:v>66.34</c:v>
                </c:pt>
                <c:pt idx="4">
                  <c:v>62.95</c:v>
                </c:pt>
              </c:numCache>
            </c:numRef>
          </c:val>
        </c:ser>
        <c:dLbls>
          <c:showLegendKey val="0"/>
          <c:showVal val="0"/>
          <c:showCatName val="0"/>
          <c:showSerName val="0"/>
          <c:showPercent val="0"/>
          <c:showBubbleSize val="0"/>
        </c:dLbls>
        <c:gapWidth val="150"/>
        <c:axId val="103727104"/>
        <c:axId val="1037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3727104"/>
        <c:axId val="103729024"/>
      </c:lineChart>
      <c:dateAx>
        <c:axId val="103727104"/>
        <c:scaling>
          <c:orientation val="minMax"/>
        </c:scaling>
        <c:delete val="1"/>
        <c:axPos val="b"/>
        <c:numFmt formatCode="ge" sourceLinked="1"/>
        <c:majorTickMark val="none"/>
        <c:minorTickMark val="none"/>
        <c:tickLblPos val="none"/>
        <c:crossAx val="103729024"/>
        <c:crosses val="autoZero"/>
        <c:auto val="1"/>
        <c:lblOffset val="100"/>
        <c:baseTimeUnit val="years"/>
      </c:dateAx>
      <c:valAx>
        <c:axId val="10372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110.25</c:v>
                </c:pt>
                <c:pt idx="1">
                  <c:v>106.76</c:v>
                </c:pt>
                <c:pt idx="2">
                  <c:v>102.83</c:v>
                </c:pt>
                <c:pt idx="3">
                  <c:v>102.72</c:v>
                </c:pt>
                <c:pt idx="4">
                  <c:v>109.81</c:v>
                </c:pt>
              </c:numCache>
            </c:numRef>
          </c:val>
        </c:ser>
        <c:dLbls>
          <c:showLegendKey val="0"/>
          <c:showVal val="0"/>
          <c:showCatName val="0"/>
          <c:showSerName val="0"/>
          <c:showPercent val="0"/>
          <c:showBubbleSize val="0"/>
        </c:dLbls>
        <c:gapWidth val="150"/>
        <c:axId val="104017280"/>
        <c:axId val="1040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4017280"/>
        <c:axId val="104027648"/>
      </c:lineChart>
      <c:dateAx>
        <c:axId val="104017280"/>
        <c:scaling>
          <c:orientation val="minMax"/>
        </c:scaling>
        <c:delete val="1"/>
        <c:axPos val="b"/>
        <c:numFmt formatCode="ge" sourceLinked="1"/>
        <c:majorTickMark val="none"/>
        <c:minorTickMark val="none"/>
        <c:tickLblPos val="none"/>
        <c:crossAx val="104027648"/>
        <c:crosses val="autoZero"/>
        <c:auto val="1"/>
        <c:lblOffset val="100"/>
        <c:baseTimeUnit val="years"/>
      </c:dateAx>
      <c:valAx>
        <c:axId val="1040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187.86</c:v>
                </c:pt>
                <c:pt idx="1">
                  <c:v>193.55</c:v>
                </c:pt>
                <c:pt idx="2">
                  <c:v>200.25</c:v>
                </c:pt>
                <c:pt idx="3">
                  <c:v>200.63</c:v>
                </c:pt>
                <c:pt idx="4">
                  <c:v>187.26</c:v>
                </c:pt>
              </c:numCache>
            </c:numRef>
          </c:val>
        </c:ser>
        <c:dLbls>
          <c:showLegendKey val="0"/>
          <c:showVal val="0"/>
          <c:showCatName val="0"/>
          <c:showSerName val="0"/>
          <c:showPercent val="0"/>
          <c:showBubbleSize val="0"/>
        </c:dLbls>
        <c:gapWidth val="150"/>
        <c:axId val="104057472"/>
        <c:axId val="1040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4057472"/>
        <c:axId val="104063744"/>
      </c:lineChart>
      <c:dateAx>
        <c:axId val="104057472"/>
        <c:scaling>
          <c:orientation val="minMax"/>
        </c:scaling>
        <c:delete val="1"/>
        <c:axPos val="b"/>
        <c:numFmt formatCode="ge" sourceLinked="1"/>
        <c:majorTickMark val="none"/>
        <c:minorTickMark val="none"/>
        <c:tickLblPos val="none"/>
        <c:crossAx val="104063744"/>
        <c:crosses val="autoZero"/>
        <c:auto val="1"/>
        <c:lblOffset val="100"/>
        <c:baseTimeUnit val="years"/>
      </c:dateAx>
      <c:valAx>
        <c:axId val="1040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与那原町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18906</v>
      </c>
      <c r="AJ8" s="75"/>
      <c r="AK8" s="75"/>
      <c r="AL8" s="75"/>
      <c r="AM8" s="75"/>
      <c r="AN8" s="75"/>
      <c r="AO8" s="75"/>
      <c r="AP8" s="76"/>
      <c r="AQ8" s="57">
        <f>データ!R6</f>
        <v>5.18</v>
      </c>
      <c r="AR8" s="57"/>
      <c r="AS8" s="57"/>
      <c r="AT8" s="57"/>
      <c r="AU8" s="57"/>
      <c r="AV8" s="57"/>
      <c r="AW8" s="57"/>
      <c r="AX8" s="57"/>
      <c r="AY8" s="57">
        <f>データ!S6</f>
        <v>3649.81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86.04</v>
      </c>
      <c r="K10" s="57"/>
      <c r="L10" s="57"/>
      <c r="M10" s="57"/>
      <c r="N10" s="57"/>
      <c r="O10" s="57"/>
      <c r="P10" s="57"/>
      <c r="Q10" s="57"/>
      <c r="R10" s="57">
        <f>データ!O6</f>
        <v>100</v>
      </c>
      <c r="S10" s="57"/>
      <c r="T10" s="57"/>
      <c r="U10" s="57"/>
      <c r="V10" s="57"/>
      <c r="W10" s="57"/>
      <c r="X10" s="57"/>
      <c r="Y10" s="57"/>
      <c r="Z10" s="65">
        <f>データ!P6</f>
        <v>3905</v>
      </c>
      <c r="AA10" s="65"/>
      <c r="AB10" s="65"/>
      <c r="AC10" s="65"/>
      <c r="AD10" s="65"/>
      <c r="AE10" s="65"/>
      <c r="AF10" s="65"/>
      <c r="AG10" s="65"/>
      <c r="AH10" s="2"/>
      <c r="AI10" s="65">
        <f>データ!T6</f>
        <v>18862</v>
      </c>
      <c r="AJ10" s="65"/>
      <c r="AK10" s="65"/>
      <c r="AL10" s="65"/>
      <c r="AM10" s="65"/>
      <c r="AN10" s="65"/>
      <c r="AO10" s="65"/>
      <c r="AP10" s="65"/>
      <c r="AQ10" s="57">
        <f>データ!U6</f>
        <v>5.18</v>
      </c>
      <c r="AR10" s="57"/>
      <c r="AS10" s="57"/>
      <c r="AT10" s="57"/>
      <c r="AU10" s="57"/>
      <c r="AV10" s="57"/>
      <c r="AW10" s="57"/>
      <c r="AX10" s="57"/>
      <c r="AY10" s="57">
        <f>データ!V6</f>
        <v>3641.31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473481</v>
      </c>
      <c r="D6" s="31">
        <f t="shared" si="3"/>
        <v>46</v>
      </c>
      <c r="E6" s="31">
        <f t="shared" si="3"/>
        <v>1</v>
      </c>
      <c r="F6" s="31">
        <f t="shared" si="3"/>
        <v>0</v>
      </c>
      <c r="G6" s="31">
        <f t="shared" si="3"/>
        <v>1</v>
      </c>
      <c r="H6" s="31" t="str">
        <f t="shared" si="3"/>
        <v>沖縄県　与那原町</v>
      </c>
      <c r="I6" s="31" t="str">
        <f t="shared" si="3"/>
        <v>法適用</v>
      </c>
      <c r="J6" s="31" t="str">
        <f t="shared" si="3"/>
        <v>水道事業</v>
      </c>
      <c r="K6" s="31" t="str">
        <f t="shared" si="3"/>
        <v>末端給水事業</v>
      </c>
      <c r="L6" s="31" t="str">
        <f t="shared" si="3"/>
        <v>A6</v>
      </c>
      <c r="M6" s="32" t="str">
        <f t="shared" si="3"/>
        <v>-</v>
      </c>
      <c r="N6" s="32">
        <f t="shared" si="3"/>
        <v>86.04</v>
      </c>
      <c r="O6" s="32">
        <f t="shared" si="3"/>
        <v>100</v>
      </c>
      <c r="P6" s="32">
        <f t="shared" si="3"/>
        <v>3905</v>
      </c>
      <c r="Q6" s="32">
        <f t="shared" si="3"/>
        <v>18906</v>
      </c>
      <c r="R6" s="32">
        <f t="shared" si="3"/>
        <v>5.18</v>
      </c>
      <c r="S6" s="32">
        <f t="shared" si="3"/>
        <v>3649.81</v>
      </c>
      <c r="T6" s="32">
        <f t="shared" si="3"/>
        <v>18862</v>
      </c>
      <c r="U6" s="32">
        <f t="shared" si="3"/>
        <v>5.18</v>
      </c>
      <c r="V6" s="32">
        <f t="shared" si="3"/>
        <v>3641.31</v>
      </c>
      <c r="W6" s="33">
        <f>IF(W7="",NA(),W7)</f>
        <v>112.76</v>
      </c>
      <c r="X6" s="33">
        <f t="shared" ref="X6:AF6" si="4">IF(X7="",NA(),X7)</f>
        <v>109.31</v>
      </c>
      <c r="Y6" s="33">
        <f t="shared" si="4"/>
        <v>105.06</v>
      </c>
      <c r="Z6" s="33">
        <f t="shared" si="4"/>
        <v>104.16</v>
      </c>
      <c r="AA6" s="33">
        <f t="shared" si="4"/>
        <v>110.57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1035.74</v>
      </c>
      <c r="AT6" s="33">
        <f t="shared" ref="AT6:BB6" si="6">IF(AT7="",NA(),AT7)</f>
        <v>945.48</v>
      </c>
      <c r="AU6" s="33">
        <f t="shared" si="6"/>
        <v>578.49</v>
      </c>
      <c r="AV6" s="33">
        <f t="shared" si="6"/>
        <v>394.2</v>
      </c>
      <c r="AW6" s="33">
        <f t="shared" si="6"/>
        <v>413.88</v>
      </c>
      <c r="AX6" s="33">
        <f t="shared" si="6"/>
        <v>995.5</v>
      </c>
      <c r="AY6" s="33">
        <f t="shared" si="6"/>
        <v>915.5</v>
      </c>
      <c r="AZ6" s="33">
        <f t="shared" si="6"/>
        <v>963.24</v>
      </c>
      <c r="BA6" s="33">
        <f t="shared" si="6"/>
        <v>381.53</v>
      </c>
      <c r="BB6" s="33">
        <f t="shared" si="6"/>
        <v>391.54</v>
      </c>
      <c r="BC6" s="32" t="str">
        <f>IF(BC7="","",IF(BC7="-","【-】","【"&amp;SUBSTITUTE(TEXT(BC7,"#,##0.00"),"-","△")&amp;"】"))</f>
        <v>【262.74】</v>
      </c>
      <c r="BD6" s="33">
        <f>IF(BD7="",NA(),BD7)</f>
        <v>80.790000000000006</v>
      </c>
      <c r="BE6" s="33">
        <f t="shared" ref="BE6:BM6" si="7">IF(BE7="",NA(),BE7)</f>
        <v>75.790000000000006</v>
      </c>
      <c r="BF6" s="33">
        <f t="shared" si="7"/>
        <v>70.84</v>
      </c>
      <c r="BG6" s="33">
        <f t="shared" si="7"/>
        <v>66.34</v>
      </c>
      <c r="BH6" s="33">
        <f t="shared" si="7"/>
        <v>62.95</v>
      </c>
      <c r="BI6" s="33">
        <f t="shared" si="7"/>
        <v>414.59</v>
      </c>
      <c r="BJ6" s="33">
        <f t="shared" si="7"/>
        <v>404.78</v>
      </c>
      <c r="BK6" s="33">
        <f t="shared" si="7"/>
        <v>400.38</v>
      </c>
      <c r="BL6" s="33">
        <f t="shared" si="7"/>
        <v>393.27</v>
      </c>
      <c r="BM6" s="33">
        <f t="shared" si="7"/>
        <v>386.97</v>
      </c>
      <c r="BN6" s="32" t="str">
        <f>IF(BN7="","",IF(BN7="-","【-】","【"&amp;SUBSTITUTE(TEXT(BN7,"#,##0.00"),"-","△")&amp;"】"))</f>
        <v>【276.38】</v>
      </c>
      <c r="BO6" s="33">
        <f>IF(BO7="",NA(),BO7)</f>
        <v>110.25</v>
      </c>
      <c r="BP6" s="33">
        <f t="shared" ref="BP6:BX6" si="8">IF(BP7="",NA(),BP7)</f>
        <v>106.76</v>
      </c>
      <c r="BQ6" s="33">
        <f t="shared" si="8"/>
        <v>102.83</v>
      </c>
      <c r="BR6" s="33">
        <f t="shared" si="8"/>
        <v>102.72</v>
      </c>
      <c r="BS6" s="33">
        <f t="shared" si="8"/>
        <v>109.81</v>
      </c>
      <c r="BT6" s="33">
        <f t="shared" si="8"/>
        <v>97.71</v>
      </c>
      <c r="BU6" s="33">
        <f t="shared" si="8"/>
        <v>98.07</v>
      </c>
      <c r="BV6" s="33">
        <f t="shared" si="8"/>
        <v>96.56</v>
      </c>
      <c r="BW6" s="33">
        <f t="shared" si="8"/>
        <v>100.47</v>
      </c>
      <c r="BX6" s="33">
        <f t="shared" si="8"/>
        <v>101.72</v>
      </c>
      <c r="BY6" s="32" t="str">
        <f>IF(BY7="","",IF(BY7="-","【-】","【"&amp;SUBSTITUTE(TEXT(BY7,"#,##0.00"),"-","△")&amp;"】"))</f>
        <v>【104.99】</v>
      </c>
      <c r="BZ6" s="33">
        <f>IF(BZ7="",NA(),BZ7)</f>
        <v>187.86</v>
      </c>
      <c r="CA6" s="33">
        <f t="shared" ref="CA6:CI6" si="9">IF(CA7="",NA(),CA7)</f>
        <v>193.55</v>
      </c>
      <c r="CB6" s="33">
        <f t="shared" si="9"/>
        <v>200.25</v>
      </c>
      <c r="CC6" s="33">
        <f t="shared" si="9"/>
        <v>200.63</v>
      </c>
      <c r="CD6" s="33">
        <f t="shared" si="9"/>
        <v>187.26</v>
      </c>
      <c r="CE6" s="33">
        <f t="shared" si="9"/>
        <v>173.56</v>
      </c>
      <c r="CF6" s="33">
        <f t="shared" si="9"/>
        <v>172.26</v>
      </c>
      <c r="CG6" s="33">
        <f t="shared" si="9"/>
        <v>177.14</v>
      </c>
      <c r="CH6" s="33">
        <f t="shared" si="9"/>
        <v>169.82</v>
      </c>
      <c r="CI6" s="33">
        <f t="shared" si="9"/>
        <v>168.2</v>
      </c>
      <c r="CJ6" s="32" t="str">
        <f>IF(CJ7="","",IF(CJ7="-","【-】","【"&amp;SUBSTITUTE(TEXT(CJ7,"#,##0.00"),"-","△")&amp;"】"))</f>
        <v>【163.72】</v>
      </c>
      <c r="CK6" s="33">
        <f>IF(CK7="",NA(),CK7)</f>
        <v>64.62</v>
      </c>
      <c r="CL6" s="33">
        <f t="shared" ref="CL6:CT6" si="10">IF(CL7="",NA(),CL7)</f>
        <v>66.14</v>
      </c>
      <c r="CM6" s="33">
        <f t="shared" si="10"/>
        <v>66.540000000000006</v>
      </c>
      <c r="CN6" s="33">
        <f t="shared" si="10"/>
        <v>65.22</v>
      </c>
      <c r="CO6" s="33">
        <f t="shared" si="10"/>
        <v>66.44</v>
      </c>
      <c r="CP6" s="33">
        <f t="shared" si="10"/>
        <v>55.84</v>
      </c>
      <c r="CQ6" s="33">
        <f t="shared" si="10"/>
        <v>55.68</v>
      </c>
      <c r="CR6" s="33">
        <f t="shared" si="10"/>
        <v>55.64</v>
      </c>
      <c r="CS6" s="33">
        <f t="shared" si="10"/>
        <v>55.13</v>
      </c>
      <c r="CT6" s="33">
        <f t="shared" si="10"/>
        <v>54.77</v>
      </c>
      <c r="CU6" s="32" t="str">
        <f>IF(CU7="","",IF(CU7="-","【-】","【"&amp;SUBSTITUTE(TEXT(CU7,"#,##0.00"),"-","△")&amp;"】"))</f>
        <v>【59.76】</v>
      </c>
      <c r="CV6" s="33">
        <f>IF(CV7="",NA(),CV7)</f>
        <v>94.37</v>
      </c>
      <c r="CW6" s="33">
        <f t="shared" ref="CW6:DE6" si="11">IF(CW7="",NA(),CW7)</f>
        <v>93.03</v>
      </c>
      <c r="CX6" s="33">
        <f t="shared" si="11"/>
        <v>92.95</v>
      </c>
      <c r="CY6" s="33">
        <f t="shared" si="11"/>
        <v>94.07</v>
      </c>
      <c r="CZ6" s="33">
        <f t="shared" si="11"/>
        <v>93.66</v>
      </c>
      <c r="DA6" s="33">
        <f t="shared" si="11"/>
        <v>83.11</v>
      </c>
      <c r="DB6" s="33">
        <f t="shared" si="11"/>
        <v>83.18</v>
      </c>
      <c r="DC6" s="33">
        <f t="shared" si="11"/>
        <v>83.09</v>
      </c>
      <c r="DD6" s="33">
        <f t="shared" si="11"/>
        <v>83</v>
      </c>
      <c r="DE6" s="33">
        <f t="shared" si="11"/>
        <v>82.89</v>
      </c>
      <c r="DF6" s="32" t="str">
        <f>IF(DF7="","",IF(DF7="-","【-】","【"&amp;SUBSTITUTE(TEXT(DF7,"#,##0.00"),"-","△")&amp;"】"))</f>
        <v>【89.95】</v>
      </c>
      <c r="DG6" s="33">
        <f>IF(DG7="",NA(),DG7)</f>
        <v>27.88</v>
      </c>
      <c r="DH6" s="33">
        <f t="shared" ref="DH6:DP6" si="12">IF(DH7="",NA(),DH7)</f>
        <v>29.02</v>
      </c>
      <c r="DI6" s="33">
        <f t="shared" si="12"/>
        <v>29.03</v>
      </c>
      <c r="DJ6" s="33">
        <f t="shared" si="12"/>
        <v>49.47</v>
      </c>
      <c r="DK6" s="33">
        <f t="shared" si="12"/>
        <v>50.14</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0.86</v>
      </c>
      <c r="ED6" s="33">
        <f t="shared" ref="ED6:EL6" si="14">IF(ED7="",NA(),ED7)</f>
        <v>0.6</v>
      </c>
      <c r="EE6" s="33">
        <f t="shared" si="14"/>
        <v>0.27</v>
      </c>
      <c r="EF6" s="33">
        <f t="shared" si="14"/>
        <v>1.0900000000000001</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473481</v>
      </c>
      <c r="D7" s="35">
        <v>46</v>
      </c>
      <c r="E7" s="35">
        <v>1</v>
      </c>
      <c r="F7" s="35">
        <v>0</v>
      </c>
      <c r="G7" s="35">
        <v>1</v>
      </c>
      <c r="H7" s="35" t="s">
        <v>93</v>
      </c>
      <c r="I7" s="35" t="s">
        <v>94</v>
      </c>
      <c r="J7" s="35" t="s">
        <v>95</v>
      </c>
      <c r="K7" s="35" t="s">
        <v>96</v>
      </c>
      <c r="L7" s="35" t="s">
        <v>97</v>
      </c>
      <c r="M7" s="36" t="s">
        <v>98</v>
      </c>
      <c r="N7" s="36">
        <v>86.04</v>
      </c>
      <c r="O7" s="36">
        <v>100</v>
      </c>
      <c r="P7" s="36">
        <v>3905</v>
      </c>
      <c r="Q7" s="36">
        <v>18906</v>
      </c>
      <c r="R7" s="36">
        <v>5.18</v>
      </c>
      <c r="S7" s="36">
        <v>3649.81</v>
      </c>
      <c r="T7" s="36">
        <v>18862</v>
      </c>
      <c r="U7" s="36">
        <v>5.18</v>
      </c>
      <c r="V7" s="36">
        <v>3641.31</v>
      </c>
      <c r="W7" s="36">
        <v>112.76</v>
      </c>
      <c r="X7" s="36">
        <v>109.31</v>
      </c>
      <c r="Y7" s="36">
        <v>105.06</v>
      </c>
      <c r="Z7" s="36">
        <v>104.16</v>
      </c>
      <c r="AA7" s="36">
        <v>110.57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1035.74</v>
      </c>
      <c r="AT7" s="36">
        <v>945.48</v>
      </c>
      <c r="AU7" s="36">
        <v>578.49</v>
      </c>
      <c r="AV7" s="36">
        <v>394.2</v>
      </c>
      <c r="AW7" s="36">
        <v>413.88</v>
      </c>
      <c r="AX7" s="36">
        <v>995.5</v>
      </c>
      <c r="AY7" s="36">
        <v>915.5</v>
      </c>
      <c r="AZ7" s="36">
        <v>963.24</v>
      </c>
      <c r="BA7" s="36">
        <v>381.53</v>
      </c>
      <c r="BB7" s="36">
        <v>391.54</v>
      </c>
      <c r="BC7" s="36">
        <v>262.74</v>
      </c>
      <c r="BD7" s="36">
        <v>80.790000000000006</v>
      </c>
      <c r="BE7" s="36">
        <v>75.790000000000006</v>
      </c>
      <c r="BF7" s="36">
        <v>70.84</v>
      </c>
      <c r="BG7" s="36">
        <v>66.34</v>
      </c>
      <c r="BH7" s="36">
        <v>62.95</v>
      </c>
      <c r="BI7" s="36">
        <v>414.59</v>
      </c>
      <c r="BJ7" s="36">
        <v>404.78</v>
      </c>
      <c r="BK7" s="36">
        <v>400.38</v>
      </c>
      <c r="BL7" s="36">
        <v>393.27</v>
      </c>
      <c r="BM7" s="36">
        <v>386.97</v>
      </c>
      <c r="BN7" s="36">
        <v>276.38</v>
      </c>
      <c r="BO7" s="36">
        <v>110.25</v>
      </c>
      <c r="BP7" s="36">
        <v>106.76</v>
      </c>
      <c r="BQ7" s="36">
        <v>102.83</v>
      </c>
      <c r="BR7" s="36">
        <v>102.72</v>
      </c>
      <c r="BS7" s="36">
        <v>109.81</v>
      </c>
      <c r="BT7" s="36">
        <v>97.71</v>
      </c>
      <c r="BU7" s="36">
        <v>98.07</v>
      </c>
      <c r="BV7" s="36">
        <v>96.56</v>
      </c>
      <c r="BW7" s="36">
        <v>100.47</v>
      </c>
      <c r="BX7" s="36">
        <v>101.72</v>
      </c>
      <c r="BY7" s="36">
        <v>104.99</v>
      </c>
      <c r="BZ7" s="36">
        <v>187.86</v>
      </c>
      <c r="CA7" s="36">
        <v>193.55</v>
      </c>
      <c r="CB7" s="36">
        <v>200.25</v>
      </c>
      <c r="CC7" s="36">
        <v>200.63</v>
      </c>
      <c r="CD7" s="36">
        <v>187.26</v>
      </c>
      <c r="CE7" s="36">
        <v>173.56</v>
      </c>
      <c r="CF7" s="36">
        <v>172.26</v>
      </c>
      <c r="CG7" s="36">
        <v>177.14</v>
      </c>
      <c r="CH7" s="36">
        <v>169.82</v>
      </c>
      <c r="CI7" s="36">
        <v>168.2</v>
      </c>
      <c r="CJ7" s="36">
        <v>163.72</v>
      </c>
      <c r="CK7" s="36">
        <v>64.62</v>
      </c>
      <c r="CL7" s="36">
        <v>66.14</v>
      </c>
      <c r="CM7" s="36">
        <v>66.540000000000006</v>
      </c>
      <c r="CN7" s="36">
        <v>65.22</v>
      </c>
      <c r="CO7" s="36">
        <v>66.44</v>
      </c>
      <c r="CP7" s="36">
        <v>55.84</v>
      </c>
      <c r="CQ7" s="36">
        <v>55.68</v>
      </c>
      <c r="CR7" s="36">
        <v>55.64</v>
      </c>
      <c r="CS7" s="36">
        <v>55.13</v>
      </c>
      <c r="CT7" s="36">
        <v>54.77</v>
      </c>
      <c r="CU7" s="36">
        <v>59.76</v>
      </c>
      <c r="CV7" s="36">
        <v>94.37</v>
      </c>
      <c r="CW7" s="36">
        <v>93.03</v>
      </c>
      <c r="CX7" s="36">
        <v>92.95</v>
      </c>
      <c r="CY7" s="36">
        <v>94.07</v>
      </c>
      <c r="CZ7" s="36">
        <v>93.66</v>
      </c>
      <c r="DA7" s="36">
        <v>83.11</v>
      </c>
      <c r="DB7" s="36">
        <v>83.18</v>
      </c>
      <c r="DC7" s="36">
        <v>83.09</v>
      </c>
      <c r="DD7" s="36">
        <v>83</v>
      </c>
      <c r="DE7" s="36">
        <v>82.89</v>
      </c>
      <c r="DF7" s="36">
        <v>89.95</v>
      </c>
      <c r="DG7" s="36">
        <v>27.88</v>
      </c>
      <c r="DH7" s="36">
        <v>29.02</v>
      </c>
      <c r="DI7" s="36">
        <v>29.03</v>
      </c>
      <c r="DJ7" s="36">
        <v>49.47</v>
      </c>
      <c r="DK7" s="36">
        <v>50.14</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0.86</v>
      </c>
      <c r="ED7" s="36">
        <v>0.6</v>
      </c>
      <c r="EE7" s="36">
        <v>0.27</v>
      </c>
      <c r="EF7" s="36">
        <v>1.0900000000000001</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2017-02-13T09:57:41Z</cp:lastPrinted>
  <dcterms:created xsi:type="dcterms:W3CDTF">2017-02-01T08:52:01Z</dcterms:created>
  <dcterms:modified xsi:type="dcterms:W3CDTF">2017-02-21T05:37:02Z</dcterms:modified>
  <cp:category/>
</cp:coreProperties>
</file>