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R10" i="4" s="1"/>
  <c r="N6" i="5"/>
  <c r="M6" i="5"/>
  <c r="B10" i="4" s="1"/>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<sst xmlns="http://schemas.openxmlformats.org/spreadsheetml/2006/main" count="217" uniqueCount="107">
  <si>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</si>
  <si>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</si>
  <si>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</si>
  <si>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</si>
  <si>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</si>
  <si>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</si>
  <si>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</si>
  <si>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</si>
  <si>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</si>
  <si>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</si>
  <si>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</si>
  <si>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</si>
  <si>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</si>
  <si>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</si>
  <si>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</si>
  <si>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</si>
  <si>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</si>
  <si>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</si>
  <si>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</si>
  <si>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</si>
  <si>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</si>
  <si>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</si>
  <si>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</si>
  <si>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</si>
  <si>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</si>
  <si>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</si>
  <si>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</si>
  <si>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</si>
  <si>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</si>
  <si>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</si>
  <si>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</si>
  <si>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</si>
  <si>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</si>
  <si>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</si>
  <si>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</si>
  <si>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</si>
  <si>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</si>
  <si>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</si>
  <si>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</si>
  <si>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</si>
  <si>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</si>
  <si>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</si>
  <si>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</si>
  <si>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</si>
  <si>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</si>
  <si>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</si>
  <si>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</si>
  <si>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</si>
  <si>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</si>
  <si>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</si>
  <si>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</si>
  <si>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</si>
  <si>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</si>
  <si>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</si>
  <si>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</si>
  <si>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</si>
  <si>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</si>
  <si>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</si>
  <si>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</si>
  <si>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</si>
  <si>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</si>
  <si>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</si>
  <si>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</si>
  <si>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</si>
  <si>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</si>
  <si>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</si>
  <si>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</si>
  <si>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</si>
  <si>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</si>
  <si>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</si>
  <si>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</si>
  <si>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</si>
  <si>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</si>
  <si>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</si>
  <si>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</si>
  <si>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</si>
  <si>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</si>
  <si>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</si>
  <si>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</si>
  <si>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</si>
  <si>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</si>
  <si>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</si>
  <si>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</si>
  <si>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</si>
  <si>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</si>
  <si>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</si>
  <si>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</si>
  <si>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</si>
  <si>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</si>
  <si>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</si>
  <si>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</si>
  <si>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</si>
  <si>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</si>
  <si>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中城村</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</si>
  <si>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</si>
  <si>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</si>
  <si>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</si>
  <si>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</si>
  <si>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</si>
  <si>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</si>
  <si>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</si>
  <si>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</si>
  <si>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</si>
  <si>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</si>
  <si>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①各年度の指標は100％以上（黒字）である。H26から指標が増加しているが、会計制度見直しによるものである。
②累積欠損金は0であり、健全な経営状況にあるといえる。
③指標は100％以上の数値であり1年以内の短期的な債務に対する支払能力を有している。類似団体平均値及び全国平均値を上回り良好である。
④企業債の新規借入れが無いため、指標が毎年度減少しており企業債の償還が進んでいることを示す。類似団体平均値及び全国平均値を下回り良好である。今後はの施設更新に備え企業債の増加が見込まれるため投資規模の検討が必要である。
⑤各年度の指標が100％以上の数値であり、類似団体平均値を上回っており良好である。H26から指標が増加しているが、会計制度見直しによるものである。
⑥各年度の指標は類似団体平均値及び全国平均値より高い数値となっている。維持管理費用の削減等の検討が必要である。H26から指標が減少しているが、会計制度見直しによるものである。
⑦類似団体平均値及び全国平均値より高い数値となっており施設が効率よく利用されている。
⑧類似団体平均値及び全国平均値より高い数値となっており良好である。今後は老朽化施設の増加に伴い有収率の低下が予測されるので計画的な更新が必要である。</t>
    <rPh sb="1" eb="4">
      <t>カクネンド</t>
    </rPh>
    <rPh sb="5" eb="7">
      <t>シヒョウ</t>
    </rPh>
    <rPh sb="12" eb="14">
      <t>イジョウ</t>
    </rPh>
    <rPh sb="15" eb="17">
      <t>クロジ</t>
    </rPh>
    <rPh sb="27" eb="29">
      <t>シヒョウ</t>
    </rPh>
    <rPh sb="30" eb="32">
      <t>ゾウカ</t>
    </rPh>
    <rPh sb="38" eb="40">
      <t>カイケイ</t>
    </rPh>
    <rPh sb="40" eb="42">
      <t>セイド</t>
    </rPh>
    <rPh sb="42" eb="44">
      <t>ミナオ</t>
    </rPh>
    <rPh sb="56" eb="58">
      <t>ルイセキ</t>
    </rPh>
    <rPh sb="58" eb="61">
      <t>ケッソンキン</t>
    </rPh>
    <rPh sb="70" eb="72">
      <t>ケイエイ</t>
    </rPh>
    <rPh sb="72" eb="74">
      <t>ジョウキョウ</t>
    </rPh>
    <rPh sb="84" eb="86">
      <t>シヒョウ</t>
    </rPh>
    <rPh sb="91" eb="93">
      <t>イジョウ</t>
    </rPh>
    <rPh sb="94" eb="96">
      <t>スウチ</t>
    </rPh>
    <rPh sb="100" eb="101">
      <t>ネン</t>
    </rPh>
    <rPh sb="101" eb="103">
      <t>イナイ</t>
    </rPh>
    <rPh sb="104" eb="107">
      <t>タンキテキ</t>
    </rPh>
    <rPh sb="108" eb="110">
      <t>サイム</t>
    </rPh>
    <rPh sb="111" eb="112">
      <t>タイ</t>
    </rPh>
    <rPh sb="114" eb="116">
      <t>シハライ</t>
    </rPh>
    <rPh sb="116" eb="118">
      <t>ノウリョク</t>
    </rPh>
    <rPh sb="119" eb="120">
      <t>ユウ</t>
    </rPh>
    <rPh sb="140" eb="142">
      <t>ウワマワ</t>
    </rPh>
    <rPh sb="151" eb="154">
      <t>キギョウサイ</t>
    </rPh>
    <rPh sb="155" eb="157">
      <t>シンキ</t>
    </rPh>
    <rPh sb="157" eb="159">
      <t>カリイ</t>
    </rPh>
    <rPh sb="161" eb="162">
      <t>ナ</t>
    </rPh>
    <rPh sb="166" eb="168">
      <t>シヒョウ</t>
    </rPh>
    <rPh sb="169" eb="172">
      <t>マイネンド</t>
    </rPh>
    <rPh sb="172" eb="174">
      <t>ゲンショウ</t>
    </rPh>
    <rPh sb="178" eb="181">
      <t>キギョウサイ</t>
    </rPh>
    <rPh sb="182" eb="184">
      <t>ショウカン</t>
    </rPh>
    <rPh sb="185" eb="186">
      <t>スス</t>
    </rPh>
    <rPh sb="193" eb="194">
      <t>シメ</t>
    </rPh>
    <rPh sb="196" eb="198">
      <t>ルイジ</t>
    </rPh>
    <rPh sb="198" eb="200">
      <t>ダンタイ</t>
    </rPh>
    <rPh sb="200" eb="202">
      <t>ヘイキン</t>
    </rPh>
    <rPh sb="202" eb="203">
      <t>チ</t>
    </rPh>
    <rPh sb="203" eb="204">
      <t>オヨ</t>
    </rPh>
    <rPh sb="205" eb="207">
      <t>ゼンコク</t>
    </rPh>
    <rPh sb="207" eb="210">
      <t>ヘイキンチ</t>
    </rPh>
    <rPh sb="211" eb="213">
      <t>シタマワ</t>
    </rPh>
    <rPh sb="214" eb="216">
      <t>リョウコウ</t>
    </rPh>
    <rPh sb="220" eb="222">
      <t>コンゴ</t>
    </rPh>
    <rPh sb="224" eb="226">
      <t>シセツ</t>
    </rPh>
    <rPh sb="226" eb="228">
      <t>コウシン</t>
    </rPh>
    <rPh sb="229" eb="230">
      <t>ソナ</t>
    </rPh>
    <rPh sb="231" eb="234">
      <t>キギョウサイ</t>
    </rPh>
    <rPh sb="235" eb="237">
      <t>ゾウカ</t>
    </rPh>
    <rPh sb="238" eb="240">
      <t>ミコ</t>
    </rPh>
    <rPh sb="245" eb="247">
      <t>トウシ</t>
    </rPh>
    <rPh sb="247" eb="249">
      <t>キボ</t>
    </rPh>
    <rPh sb="250" eb="252">
      <t>ケントウ</t>
    </rPh>
    <rPh sb="253" eb="255">
      <t>ヒツヨウ</t>
    </rPh>
    <rPh sb="265" eb="267">
      <t>シヒョウ</t>
    </rPh>
    <rPh sb="272" eb="274">
      <t>イジョウ</t>
    </rPh>
    <rPh sb="275" eb="277">
      <t>スウチ</t>
    </rPh>
    <rPh sb="281" eb="283">
      <t>ルイジ</t>
    </rPh>
    <rPh sb="283" eb="285">
      <t>ダンタイ</t>
    </rPh>
    <rPh sb="285" eb="287">
      <t>ヘイキン</t>
    </rPh>
    <rPh sb="287" eb="288">
      <t>チ</t>
    </rPh>
    <rPh sb="289" eb="291">
      <t>ウワマワ</t>
    </rPh>
    <rPh sb="295" eb="297">
      <t>リョウコウ</t>
    </rPh>
    <rPh sb="306" eb="308">
      <t>シヒョウ</t>
    </rPh>
    <rPh sb="309" eb="311">
      <t>ゾウカ</t>
    </rPh>
    <rPh sb="342" eb="344">
      <t>ルイジ</t>
    </rPh>
    <rPh sb="344" eb="346">
      <t>ダンタイ</t>
    </rPh>
    <rPh sb="346" eb="349">
      <t>ヘイキンチ</t>
    </rPh>
    <rPh sb="349" eb="350">
      <t>オヨ</t>
    </rPh>
    <rPh sb="351" eb="353">
      <t>ゼンコク</t>
    </rPh>
    <rPh sb="353" eb="355">
      <t>ヘイキン</t>
    </rPh>
    <rPh sb="355" eb="356">
      <t>チ</t>
    </rPh>
    <rPh sb="358" eb="359">
      <t>タカ</t>
    </rPh>
    <rPh sb="360" eb="362">
      <t>スウチ</t>
    </rPh>
    <rPh sb="369" eb="371">
      <t>イジ</t>
    </rPh>
    <rPh sb="371" eb="373">
      <t>カンリ</t>
    </rPh>
    <rPh sb="373" eb="375">
      <t>ヒヨウ</t>
    </rPh>
    <rPh sb="376" eb="378">
      <t>サクゲン</t>
    </rPh>
    <rPh sb="378" eb="379">
      <t>トウ</t>
    </rPh>
    <rPh sb="380" eb="382">
      <t>ケントウ</t>
    </rPh>
    <rPh sb="383" eb="385">
      <t>ヒツヨウ</t>
    </rPh>
    <rPh sb="394" eb="396">
      <t>シヒョウ</t>
    </rPh>
    <rPh sb="397" eb="399">
      <t>ゲンショウ</t>
    </rPh>
    <rPh sb="427" eb="430">
      <t>ヘイキンチ</t>
    </rPh>
    <rPh sb="436" eb="437">
      <t>チ</t>
    </rPh>
    <rPh sb="449" eb="451">
      <t>シセツ</t>
    </rPh>
    <rPh sb="452" eb="454">
      <t>コウリツ</t>
    </rPh>
    <rPh sb="456" eb="458">
      <t>リヨウ</t>
    </rPh>
    <rPh sb="470" eb="473">
      <t>ヘイキンチ</t>
    </rPh>
    <rPh sb="479" eb="480">
      <t>チ</t>
    </rPh>
    <rPh sb="492" eb="494">
      <t>リョウコウ</t>
    </rPh>
    <rPh sb="498" eb="500">
      <t>コンゴ</t>
    </rPh>
    <rPh sb="501" eb="504">
      <t>ロウキュウカ</t>
    </rPh>
    <rPh sb="504" eb="506">
      <t>シセツ</t>
    </rPh>
    <rPh sb="507" eb="509">
      <t>ゾウカ</t>
    </rPh>
    <rPh sb="510" eb="511">
      <t>トモナ</t>
    </rPh>
    <rPh sb="512" eb="513">
      <t>ユウ</t>
    </rPh>
    <rPh sb="513" eb="514">
      <t>シュウ</t>
    </rPh>
    <rPh sb="514" eb="515">
      <t>リツ</t>
    </rPh>
    <rPh sb="516" eb="518">
      <t>テイカ</t>
    </rPh>
    <rPh sb="519" eb="521">
      <t>ヨソク</t>
    </rPh>
    <rPh sb="526" eb="529">
      <t>ケイカクテキ</t>
    </rPh>
    <rPh sb="530" eb="532">
      <t>コウシン</t>
    </rPh>
    <rPh sb="533" eb="535">
      <t>ヒツヨウ</t>
    </rPh>
    <phoneticPr fontId="4"/>
  </si>
  <si>
    <t>①指標は増加傾向にあるが、H26から類似団体平均値及び全国平均値を下回っている。早急な更新を行う必要はないと考えるが、将来の更新に備え財源の確保や投資計画等の検討が必要である。
②法定耐用年数を超える管路はない状況であるが、今後老朽施設の増加に伴う更新財源の確保や投資計画等の検討が必要である。
③指標は年度により更新の割合にばらつきが見られる。①②と合わせて総合的に判断し管路の更新時期を考慮し、費用の平準化を検討する必要がある。</t>
    <rPh sb="1" eb="3">
      <t>シヒョウ</t>
    </rPh>
    <rPh sb="4" eb="6">
      <t>ゾウカ</t>
    </rPh>
    <rPh sb="6" eb="8">
      <t>ケイコウ</t>
    </rPh>
    <rPh sb="22" eb="24">
      <t>ヘイキン</t>
    </rPh>
    <rPh sb="24" eb="25">
      <t>チ</t>
    </rPh>
    <rPh sb="31" eb="32">
      <t>チ</t>
    </rPh>
    <rPh sb="33" eb="35">
      <t>シタマワ</t>
    </rPh>
    <rPh sb="40" eb="42">
      <t>ソウキュウ</t>
    </rPh>
    <rPh sb="43" eb="45">
      <t>コウシン</t>
    </rPh>
    <rPh sb="46" eb="47">
      <t>オコナ</t>
    </rPh>
    <rPh sb="48" eb="50">
      <t>ヒツヨウ</t>
    </rPh>
    <rPh sb="54" eb="55">
      <t>カンガ</t>
    </rPh>
    <rPh sb="59" eb="61">
      <t>ショウライ</t>
    </rPh>
    <rPh sb="62" eb="64">
      <t>コウシン</t>
    </rPh>
    <rPh sb="65" eb="66">
      <t>ソナ</t>
    </rPh>
    <rPh sb="67" eb="69">
      <t>ザイゲン</t>
    </rPh>
    <rPh sb="70" eb="72">
      <t>カクホ</t>
    </rPh>
    <rPh sb="73" eb="75">
      <t>トウシ</t>
    </rPh>
    <rPh sb="75" eb="77">
      <t>ケイカク</t>
    </rPh>
    <rPh sb="77" eb="78">
      <t>トウ</t>
    </rPh>
    <rPh sb="79" eb="81">
      <t>ケントウ</t>
    </rPh>
    <rPh sb="82" eb="84">
      <t>ヒツヨウ</t>
    </rPh>
    <rPh sb="90" eb="92">
      <t>ホウテイ</t>
    </rPh>
    <rPh sb="92" eb="94">
      <t>タイヨウ</t>
    </rPh>
    <rPh sb="94" eb="96">
      <t>ネンスウ</t>
    </rPh>
    <rPh sb="97" eb="98">
      <t>コ</t>
    </rPh>
    <rPh sb="100" eb="102">
      <t>カンロ</t>
    </rPh>
    <rPh sb="105" eb="107">
      <t>ジョウキョウ</t>
    </rPh>
    <rPh sb="112" eb="114">
      <t>コンゴ</t>
    </rPh>
    <rPh sb="114" eb="116">
      <t>ロウキュウ</t>
    </rPh>
    <rPh sb="116" eb="118">
      <t>シセツ</t>
    </rPh>
    <rPh sb="119" eb="121">
      <t>ゾウカ</t>
    </rPh>
    <rPh sb="122" eb="123">
      <t>トモナ</t>
    </rPh>
    <rPh sb="124" eb="126">
      <t>コウシン</t>
    </rPh>
    <rPh sb="138" eb="140">
      <t>ケントウ</t>
    </rPh>
    <rPh sb="149" eb="151">
      <t>シヒョウ</t>
    </rPh>
    <rPh sb="152" eb="154">
      <t>ネンド</t>
    </rPh>
    <rPh sb="157" eb="159">
      <t>コウシン</t>
    </rPh>
    <rPh sb="160" eb="162">
      <t>ワリアイ</t>
    </rPh>
    <rPh sb="168" eb="169">
      <t>ミ</t>
    </rPh>
    <rPh sb="176" eb="177">
      <t>ア</t>
    </rPh>
    <rPh sb="180" eb="183">
      <t>ソウゴウテキ</t>
    </rPh>
    <rPh sb="184" eb="186">
      <t>ハンダン</t>
    </rPh>
    <rPh sb="187" eb="189">
      <t>カンロ</t>
    </rPh>
    <rPh sb="190" eb="192">
      <t>コウシン</t>
    </rPh>
    <rPh sb="192" eb="194">
      <t>ジキ</t>
    </rPh>
    <rPh sb="195" eb="197">
      <t>コウリョ</t>
    </rPh>
    <rPh sb="199" eb="201">
      <t>ヒヨウ</t>
    </rPh>
    <rPh sb="202" eb="205">
      <t>ヘイジュンカ</t>
    </rPh>
    <rPh sb="206" eb="208">
      <t>ケントウ</t>
    </rPh>
    <rPh sb="210" eb="212">
      <t>ヒツヨウ</t>
    </rPh>
    <phoneticPr fontId="4"/>
  </si>
  <si>
    <t>経営の健全性・効率性については、概ね良好と判断できる。老朽化の状況については、施設が除々に老朽化しているものの適切な施設の更新を実施することにより施設の健全化を維持することができると判断できる。今後は人口減少に伴う収益の減少及び老朽化した施設の更新費用の増加が考えられ厳しい財政状況になることが予想される。適切な事業計画の見直しを実施し、経営健全化に努める。</t>
    <rPh sb="0" eb="2">
      <t>ケイエイ</t>
    </rPh>
    <rPh sb="3" eb="6">
      <t>ケンゼンセイ</t>
    </rPh>
    <rPh sb="7" eb="10">
      <t>コウリツセイ</t>
    </rPh>
    <rPh sb="16" eb="17">
      <t>オオム</t>
    </rPh>
    <rPh sb="18" eb="20">
      <t>リョウコウ</t>
    </rPh>
    <rPh sb="21" eb="23">
      <t>ハンダン</t>
    </rPh>
    <rPh sb="27" eb="30">
      <t>ロウキュウカ</t>
    </rPh>
    <rPh sb="31" eb="33">
      <t>ジョウキョウ</t>
    </rPh>
    <rPh sb="39" eb="41">
      <t>シセツ</t>
    </rPh>
    <rPh sb="42" eb="43">
      <t>ジョ</t>
    </rPh>
    <rPh sb="80" eb="82">
      <t>イジ</t>
    </rPh>
    <rPh sb="91" eb="93">
      <t>ハンダン</t>
    </rPh>
    <rPh sb="100" eb="102">
      <t>ジンコウ</t>
    </rPh>
    <rPh sb="102" eb="104">
      <t>ゲンショウ</t>
    </rPh>
    <rPh sb="105" eb="106">
      <t>トモナ</t>
    </rPh>
    <rPh sb="107" eb="109">
      <t>シュウエキ</t>
    </rPh>
    <rPh sb="110" eb="112">
      <t>ゲンショウ</t>
    </rPh>
    <rPh sb="112" eb="113">
      <t>オヨ</t>
    </rPh>
    <rPh sb="114" eb="117">
      <t>ロウキュウカ</t>
    </rPh>
    <rPh sb="119" eb="121">
      <t>シセツ</t>
    </rPh>
    <rPh sb="122" eb="124">
      <t>コウシン</t>
    </rPh>
    <rPh sb="124" eb="126">
      <t>ヒヨウ</t>
    </rPh>
    <rPh sb="127" eb="129">
      <t>ゾウカ</t>
    </rPh>
    <rPh sb="130" eb="131">
      <t>カンガ</t>
    </rPh>
    <rPh sb="134" eb="135">
      <t>キビ</t>
    </rPh>
    <rPh sb="137" eb="139">
      <t>ザイセイ</t>
    </rPh>
    <rPh sb="139" eb="141">
      <t>ジョウキョウ</t>
    </rPh>
    <rPh sb="147" eb="149">
      <t>ヨソウ</t>
    </rPh>
    <rPh sb="153" eb="155">
      <t>テキセツ</t>
    </rPh>
    <rPh sb="156" eb="158">
      <t>ジギョウ</t>
    </rPh>
    <rPh sb="158" eb="160">
      <t>ケイカク</t>
    </rPh>
    <rPh sb="161" eb="163">
      <t>ミナオ</t>
    </rPh>
    <rPh sb="165" eb="167">
      <t>ジッシ</t>
    </rPh>
    <rPh sb="169" eb="171">
      <t>ケイエイ</t>
    </rPh>
    <rPh sb="171" eb="173">
      <t>ケンゼン</t>
    </rPh>
    <rPh sb="173" eb="174">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</si>
</sst>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1.55</c:v>
                </c:pt>
                <c:pt idx="1">
                  <c:v>0.73</c:v>
                </c:pt>
                <c:pt idx="2">
                  <c:v>1.04</c:v>
                </c:pt>
                <c:pt idx="3">
                  <c:v>0.6</c:v>
                </c:pt>
                <c:pt idx="4" formatCode="#,##0.00;&quot;△&quot;#,##0.00">
                  <c:v>0</c:v>
                </c:pt>
              </c:numCache>
            </c:numRef>
          </c:val>
        </c:ser>
        <c:dLbls>
          <c:showLegendKey val="0"/>
          <c:showVal val="0"/>
          <c:showCatName val="0"/>
          <c:showSerName val="0"/>
          <c:showPercent val="0"/>
          <c:showBubbleSize val="0"/>
        </c:dLbls>
        <c:gapWidth val="150"/>
        <c:axId val="61042048"/>
        <c:axId val="610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61042048"/>
        <c:axId val="61048320"/>
      </c:lineChart>
      <c:dateAx>
        <c:axId val="61042048"/>
        <c:scaling>
          <c:orientation val="minMax"/>
        </c:scaling>
        <c:delete val="1"/>
        <c:axPos val="b"/>
        <c:numFmt formatCode="ge" sourceLinked="1"/>
        <c:majorTickMark val="none"/>
        <c:minorTickMark val="none"/>
        <c:tickLblPos val="none"/>
        <c:crossAx val="61048320"/>
        <c:crosses val="autoZero"/>
        <c:auto val="1"/>
        <c:lblOffset val="100"/>
        <c:baseTimeUnit val="years"/>
      </c:dateAx>
      <c:valAx>
        <c:axId val="610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71.349999999999994</c:v>
                </c:pt>
                <c:pt idx="1">
                  <c:v>72.87</c:v>
                </c:pt>
                <c:pt idx="2">
                  <c:v>74.02</c:v>
                </c:pt>
                <c:pt idx="3">
                  <c:v>74.260000000000005</c:v>
                </c:pt>
                <c:pt idx="4">
                  <c:v>76.430000000000007</c:v>
                </c:pt>
              </c:numCache>
            </c:numRef>
          </c:val>
        </c:ser>
        <c:dLbls>
          <c:showLegendKey val="0"/>
          <c:showVal val="0"/>
          <c:showCatName val="0"/>
          <c:showSerName val="0"/>
          <c:showPercent val="0"/>
          <c:showBubbleSize val="0"/>
        </c:dLbls>
        <c:gapWidth val="150"/>
        <c:axId val="98263040"/>
        <c:axId val="982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8263040"/>
        <c:axId val="98264960"/>
      </c:lineChart>
      <c:dateAx>
        <c:axId val="98263040"/>
        <c:scaling>
          <c:orientation val="minMax"/>
        </c:scaling>
        <c:delete val="1"/>
        <c:axPos val="b"/>
        <c:numFmt formatCode="ge" sourceLinked="1"/>
        <c:majorTickMark val="none"/>
        <c:minorTickMark val="none"/>
        <c:tickLblPos val="none"/>
        <c:crossAx val="98264960"/>
        <c:crosses val="autoZero"/>
        <c:auto val="1"/>
        <c:lblOffset val="100"/>
        <c:baseTimeUnit val="years"/>
      </c:dateAx>
      <c:valAx>
        <c:axId val="982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94.66</c:v>
                </c:pt>
                <c:pt idx="1">
                  <c:v>92.88</c:v>
                </c:pt>
                <c:pt idx="2">
                  <c:v>93.99</c:v>
                </c:pt>
                <c:pt idx="3">
                  <c:v>93.61</c:v>
                </c:pt>
                <c:pt idx="4">
                  <c:v>93.58</c:v>
                </c:pt>
              </c:numCache>
            </c:numRef>
          </c:val>
        </c:ser>
        <c:dLbls>
          <c:showLegendKey val="0"/>
          <c:showVal val="0"/>
          <c:showCatName val="0"/>
          <c:showSerName val="0"/>
          <c:showPercent val="0"/>
          <c:showBubbleSize val="0"/>
        </c:dLbls>
        <c:gapWidth val="150"/>
        <c:axId val="98639232"/>
        <c:axId val="986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8639232"/>
        <c:axId val="98641408"/>
      </c:lineChart>
      <c:dateAx>
        <c:axId val="98639232"/>
        <c:scaling>
          <c:orientation val="minMax"/>
        </c:scaling>
        <c:delete val="1"/>
        <c:axPos val="b"/>
        <c:numFmt formatCode="ge" sourceLinked="1"/>
        <c:majorTickMark val="none"/>
        <c:minorTickMark val="none"/>
        <c:tickLblPos val="none"/>
        <c:crossAx val="98641408"/>
        <c:crosses val="autoZero"/>
        <c:auto val="1"/>
        <c:lblOffset val="100"/>
        <c:baseTimeUnit val="years"/>
      </c:dateAx>
      <c:valAx>
        <c:axId val="986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107.54</c:v>
                </c:pt>
                <c:pt idx="1">
                  <c:v>106.17</c:v>
                </c:pt>
                <c:pt idx="2">
                  <c:v>106.24</c:v>
                </c:pt>
                <c:pt idx="3">
                  <c:v>114.35</c:v>
                </c:pt>
                <c:pt idx="4">
                  <c:v>114.42</c:v>
                </c:pt>
              </c:numCache>
            </c:numRef>
          </c:val>
        </c:ser>
        <c:dLbls>
          <c:showLegendKey val="0"/>
          <c:showVal val="0"/>
          <c:showCatName val="0"/>
          <c:showSerName val="0"/>
          <c:showPercent val="0"/>
          <c:showBubbleSize val="0"/>
        </c:dLbls>
        <c:gapWidth val="150"/>
        <c:axId val="61062144"/>
        <c:axId val="614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61062144"/>
        <c:axId val="61473920"/>
      </c:lineChart>
      <c:dateAx>
        <c:axId val="61062144"/>
        <c:scaling>
          <c:orientation val="minMax"/>
        </c:scaling>
        <c:delete val="1"/>
        <c:axPos val="b"/>
        <c:numFmt formatCode="ge" sourceLinked="1"/>
        <c:majorTickMark val="none"/>
        <c:minorTickMark val="none"/>
        <c:tickLblPos val="none"/>
        <c:crossAx val="61473920"/>
        <c:crosses val="autoZero"/>
        <c:auto val="1"/>
        <c:lblOffset val="100"/>
        <c:baseTimeUnit val="years"/>
      </c:dateAx>
      <c:valAx>
        <c:axId val="61473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0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38.299999999999997</c:v>
                </c:pt>
                <c:pt idx="1">
                  <c:v>38.24</c:v>
                </c:pt>
                <c:pt idx="2">
                  <c:v>39.43</c:v>
                </c:pt>
                <c:pt idx="3">
                  <c:v>40.92</c:v>
                </c:pt>
                <c:pt idx="4">
                  <c:v>42.69</c:v>
                </c:pt>
              </c:numCache>
            </c:numRef>
          </c:val>
        </c:ser>
        <c:dLbls>
          <c:showLegendKey val="0"/>
          <c:showVal val="0"/>
          <c:showCatName val="0"/>
          <c:showSerName val="0"/>
          <c:showPercent val="0"/>
          <c:showBubbleSize val="0"/>
        </c:dLbls>
        <c:gapWidth val="150"/>
        <c:axId val="61504128"/>
        <c:axId val="615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61504128"/>
        <c:axId val="61506304"/>
      </c:lineChart>
      <c:dateAx>
        <c:axId val="61504128"/>
        <c:scaling>
          <c:orientation val="minMax"/>
        </c:scaling>
        <c:delete val="1"/>
        <c:axPos val="b"/>
        <c:numFmt formatCode="ge" sourceLinked="1"/>
        <c:majorTickMark val="none"/>
        <c:minorTickMark val="none"/>
        <c:tickLblPos val="none"/>
        <c:crossAx val="61506304"/>
        <c:crosses val="autoZero"/>
        <c:auto val="1"/>
        <c:lblOffset val="100"/>
        <c:baseTimeUnit val="years"/>
      </c:dateAx>
      <c:valAx>
        <c:axId val="615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070784"/>
        <c:axId val="660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66070784"/>
        <c:axId val="66077056"/>
      </c:lineChart>
      <c:dateAx>
        <c:axId val="66070784"/>
        <c:scaling>
          <c:orientation val="minMax"/>
        </c:scaling>
        <c:delete val="1"/>
        <c:axPos val="b"/>
        <c:numFmt formatCode="ge" sourceLinked="1"/>
        <c:majorTickMark val="none"/>
        <c:minorTickMark val="none"/>
        <c:tickLblPos val="none"/>
        <c:crossAx val="66077056"/>
        <c:crosses val="autoZero"/>
        <c:auto val="1"/>
        <c:lblOffset val="100"/>
        <c:baseTimeUnit val="years"/>
      </c:dateAx>
      <c:valAx>
        <c:axId val="660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105344"/>
        <c:axId val="661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66105344"/>
        <c:axId val="66107264"/>
      </c:lineChart>
      <c:dateAx>
        <c:axId val="66105344"/>
        <c:scaling>
          <c:orientation val="minMax"/>
        </c:scaling>
        <c:delete val="1"/>
        <c:axPos val="b"/>
        <c:numFmt formatCode="ge" sourceLinked="1"/>
        <c:majorTickMark val="none"/>
        <c:minorTickMark val="none"/>
        <c:tickLblPos val="none"/>
        <c:crossAx val="66107264"/>
        <c:crosses val="autoZero"/>
        <c:auto val="1"/>
        <c:lblOffset val="100"/>
        <c:baseTimeUnit val="years"/>
      </c:dateAx>
      <c:valAx>
        <c:axId val="6610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1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1641.64</c:v>
                </c:pt>
                <c:pt idx="1">
                  <c:v>832.78</c:v>
                </c:pt>
                <c:pt idx="2">
                  <c:v>922.69</c:v>
                </c:pt>
                <c:pt idx="3">
                  <c:v>1168.46</c:v>
                </c:pt>
                <c:pt idx="4">
                  <c:v>1473.49</c:v>
                </c:pt>
              </c:numCache>
            </c:numRef>
          </c:val>
        </c:ser>
        <c:dLbls>
          <c:showLegendKey val="0"/>
          <c:showVal val="0"/>
          <c:showCatName val="0"/>
          <c:showSerName val="0"/>
          <c:showPercent val="0"/>
          <c:showBubbleSize val="0"/>
        </c:dLbls>
        <c:gapWidth val="150"/>
        <c:axId val="97861632"/>
        <c:axId val="978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7861632"/>
        <c:axId val="97863552"/>
      </c:lineChart>
      <c:dateAx>
        <c:axId val="97861632"/>
        <c:scaling>
          <c:orientation val="minMax"/>
        </c:scaling>
        <c:delete val="1"/>
        <c:axPos val="b"/>
        <c:numFmt formatCode="ge" sourceLinked="1"/>
        <c:majorTickMark val="none"/>
        <c:minorTickMark val="none"/>
        <c:tickLblPos val="none"/>
        <c:crossAx val="97863552"/>
        <c:crosses val="autoZero"/>
        <c:auto val="1"/>
        <c:lblOffset val="100"/>
        <c:baseTimeUnit val="years"/>
      </c:dateAx>
      <c:valAx>
        <c:axId val="9786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44.56</c:v>
                </c:pt>
                <c:pt idx="1">
                  <c:v>42.68</c:v>
                </c:pt>
                <c:pt idx="2">
                  <c:v>39.96</c:v>
                </c:pt>
                <c:pt idx="3">
                  <c:v>38.72</c:v>
                </c:pt>
                <c:pt idx="4">
                  <c:v>35.44</c:v>
                </c:pt>
              </c:numCache>
            </c:numRef>
          </c:val>
        </c:ser>
        <c:dLbls>
          <c:showLegendKey val="0"/>
          <c:showVal val="0"/>
          <c:showCatName val="0"/>
          <c:showSerName val="0"/>
          <c:showPercent val="0"/>
          <c:showBubbleSize val="0"/>
        </c:dLbls>
        <c:gapWidth val="150"/>
        <c:axId val="97873280"/>
        <c:axId val="979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7873280"/>
        <c:axId val="97908224"/>
      </c:lineChart>
      <c:dateAx>
        <c:axId val="97873280"/>
        <c:scaling>
          <c:orientation val="minMax"/>
        </c:scaling>
        <c:delete val="1"/>
        <c:axPos val="b"/>
        <c:numFmt formatCode="ge" sourceLinked="1"/>
        <c:majorTickMark val="none"/>
        <c:minorTickMark val="none"/>
        <c:tickLblPos val="none"/>
        <c:crossAx val="97908224"/>
        <c:crosses val="autoZero"/>
        <c:auto val="1"/>
        <c:lblOffset val="100"/>
        <c:baseTimeUnit val="years"/>
      </c:dateAx>
      <c:valAx>
        <c:axId val="9790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104.77</c:v>
                </c:pt>
                <c:pt idx="1">
                  <c:v>103.2</c:v>
                </c:pt>
                <c:pt idx="2">
                  <c:v>100.49</c:v>
                </c:pt>
                <c:pt idx="3">
                  <c:v>110.85</c:v>
                </c:pt>
                <c:pt idx="4">
                  <c:v>111.52</c:v>
                </c:pt>
              </c:numCache>
            </c:numRef>
          </c:val>
        </c:ser>
        <c:dLbls>
          <c:showLegendKey val="0"/>
          <c:showVal val="0"/>
          <c:showCatName val="0"/>
          <c:showSerName val="0"/>
          <c:showPercent val="0"/>
          <c:showBubbleSize val="0"/>
        </c:dLbls>
        <c:gapWidth val="150"/>
        <c:axId val="98204672"/>
        <c:axId val="982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8204672"/>
        <c:axId val="98210944"/>
      </c:lineChart>
      <c:dateAx>
        <c:axId val="98204672"/>
        <c:scaling>
          <c:orientation val="minMax"/>
        </c:scaling>
        <c:delete val="1"/>
        <c:axPos val="b"/>
        <c:numFmt formatCode="ge" sourceLinked="1"/>
        <c:majorTickMark val="none"/>
        <c:minorTickMark val="none"/>
        <c:tickLblPos val="none"/>
        <c:crossAx val="98210944"/>
        <c:crosses val="autoZero"/>
        <c:auto val="1"/>
        <c:lblOffset val="100"/>
        <c:baseTimeUnit val="years"/>
      </c:dateAx>
      <c:valAx>
        <c:axId val="982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200.85</c:v>
                </c:pt>
                <c:pt idx="1">
                  <c:v>203.51</c:v>
                </c:pt>
                <c:pt idx="2">
                  <c:v>206.79</c:v>
                </c:pt>
                <c:pt idx="3">
                  <c:v>183.71</c:v>
                </c:pt>
                <c:pt idx="4">
                  <c:v>182.71</c:v>
                </c:pt>
              </c:numCache>
            </c:numRef>
          </c:val>
        </c:ser>
        <c:dLbls>
          <c:showLegendKey val="0"/>
          <c:showVal val="0"/>
          <c:showCatName val="0"/>
          <c:showSerName val="0"/>
          <c:showPercent val="0"/>
          <c:showBubbleSize val="0"/>
        </c:dLbls>
        <c:gapWidth val="150"/>
        <c:axId val="98234752"/>
        <c:axId val="982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8234752"/>
        <c:axId val="98236672"/>
      </c:lineChart>
      <c:dateAx>
        <c:axId val="98234752"/>
        <c:scaling>
          <c:orientation val="minMax"/>
        </c:scaling>
        <c:delete val="1"/>
        <c:axPos val="b"/>
        <c:numFmt formatCode="ge" sourceLinked="1"/>
        <c:majorTickMark val="none"/>
        <c:minorTickMark val="none"/>
        <c:tickLblPos val="none"/>
        <c:crossAx val="98236672"/>
        <c:crosses val="autoZero"/>
        <c:auto val="1"/>
        <c:lblOffset val="100"/>
        <c:baseTimeUnit val="years"/>
      </c:dateAx>
      <c:valAx>
        <c:axId val="982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中城村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19725</v>
      </c>
      <c r="AJ8" s="56"/>
      <c r="AK8" s="56"/>
      <c r="AL8" s="56"/>
      <c r="AM8" s="56"/>
      <c r="AN8" s="56"/>
      <c r="AO8" s="56"/>
      <c r="AP8" s="57"/>
      <c r="AQ8" s="47">
        <f>データ!R6</f>
        <v>15.53</v>
      </c>
      <c r="AR8" s="47"/>
      <c r="AS8" s="47"/>
      <c r="AT8" s="47"/>
      <c r="AU8" s="47"/>
      <c r="AV8" s="47"/>
      <c r="AW8" s="47"/>
      <c r="AX8" s="47"/>
      <c r="AY8" s="47">
        <f>データ!S6</f>
        <v>1270.1199999999999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93.01</v>
      </c>
      <c r="K10" s="47"/>
      <c r="L10" s="47"/>
      <c r="M10" s="47"/>
      <c r="N10" s="47"/>
      <c r="O10" s="47"/>
      <c r="P10" s="47"/>
      <c r="Q10" s="47"/>
      <c r="R10" s="47">
        <f>データ!O6</f>
        <v>99.91</v>
      </c>
      <c r="S10" s="47"/>
      <c r="T10" s="47"/>
      <c r="U10" s="47"/>
      <c r="V10" s="47"/>
      <c r="W10" s="47"/>
      <c r="X10" s="47"/>
      <c r="Y10" s="47"/>
      <c r="Z10" s="78">
        <f>データ!P6</f>
        <v>3660</v>
      </c>
      <c r="AA10" s="78"/>
      <c r="AB10" s="78"/>
      <c r="AC10" s="78"/>
      <c r="AD10" s="78"/>
      <c r="AE10" s="78"/>
      <c r="AF10" s="78"/>
      <c r="AG10" s="78"/>
      <c r="AH10" s="2"/>
      <c r="AI10" s="78">
        <f>データ!T6</f>
        <v>19737</v>
      </c>
      <c r="AJ10" s="78"/>
      <c r="AK10" s="78"/>
      <c r="AL10" s="78"/>
      <c r="AM10" s="78"/>
      <c r="AN10" s="78"/>
      <c r="AO10" s="78"/>
      <c r="AP10" s="78"/>
      <c r="AQ10" s="47">
        <f>データ!U6</f>
        <v>15.53</v>
      </c>
      <c r="AR10" s="47"/>
      <c r="AS10" s="47"/>
      <c r="AT10" s="47"/>
      <c r="AU10" s="47"/>
      <c r="AV10" s="47"/>
      <c r="AW10" s="47"/>
      <c r="AX10" s="47"/>
      <c r="AY10" s="47">
        <f>データ!V6</f>
        <v>1270.9000000000001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473286</v>
      </c>
      <c r="D6" s="31">
        <f t="shared" si="3"/>
        <v>46</v>
      </c>
      <c r="E6" s="31">
        <f t="shared" si="3"/>
        <v>1</v>
      </c>
      <c r="F6" s="31">
        <f t="shared" si="3"/>
        <v>0</v>
      </c>
      <c r="G6" s="31">
        <f t="shared" si="3"/>
        <v>1</v>
      </c>
      <c r="H6" s="31" t="str">
        <f t="shared" si="3"/>
        <v>沖縄県　中城村</v>
      </c>
      <c r="I6" s="31" t="str">
        <f t="shared" si="3"/>
        <v>法適用</v>
      </c>
      <c r="J6" s="31" t="str">
        <f t="shared" si="3"/>
        <v>水道事業</v>
      </c>
      <c r="K6" s="31" t="str">
        <f t="shared" si="3"/>
        <v>末端給水事業</v>
      </c>
      <c r="L6" s="31" t="str">
        <f t="shared" si="3"/>
        <v>A6</v>
      </c>
      <c r="M6" s="32" t="str">
        <f t="shared" si="3"/>
        <v>-</v>
      </c>
      <c r="N6" s="32">
        <f t="shared" si="3"/>
        <v>93.01</v>
      </c>
      <c r="O6" s="32">
        <f t="shared" si="3"/>
        <v>99.91</v>
      </c>
      <c r="P6" s="32">
        <f t="shared" si="3"/>
        <v>3660</v>
      </c>
      <c r="Q6" s="32">
        <f t="shared" si="3"/>
        <v>19725</v>
      </c>
      <c r="R6" s="32">
        <f t="shared" si="3"/>
        <v>15.53</v>
      </c>
      <c r="S6" s="32">
        <f t="shared" si="3"/>
        <v>1270.1199999999999</v>
      </c>
      <c r="T6" s="32">
        <f t="shared" si="3"/>
        <v>19737</v>
      </c>
      <c r="U6" s="32">
        <f t="shared" si="3"/>
        <v>15.53</v>
      </c>
      <c r="V6" s="32">
        <f t="shared" si="3"/>
        <v>1270.9000000000001</v>
      </c>
      <c r="W6" s="33">
        <f>IF(W7="",NA(),W7)</f>
        <v>107.54</v>
      </c>
      <c r="X6" s="33">
        <f t="shared" ref="X6:AF6" si="4">IF(X7="",NA(),X7)</f>
        <v>106.17</v>
      </c>
      <c r="Y6" s="33">
        <f t="shared" si="4"/>
        <v>106.24</v>
      </c>
      <c r="Z6" s="33">
        <f t="shared" si="4"/>
        <v>114.35</v>
      </c>
      <c r="AA6" s="33">
        <f t="shared" si="4"/>
        <v>114.42</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1641.64</v>
      </c>
      <c r="AT6" s="33">
        <f t="shared" ref="AT6:BB6" si="6">IF(AT7="",NA(),AT7)</f>
        <v>832.78</v>
      </c>
      <c r="AU6" s="33">
        <f t="shared" si="6"/>
        <v>922.69</v>
      </c>
      <c r="AV6" s="33">
        <f t="shared" si="6"/>
        <v>1168.46</v>
      </c>
      <c r="AW6" s="33">
        <f t="shared" si="6"/>
        <v>1473.49</v>
      </c>
      <c r="AX6" s="33">
        <f t="shared" si="6"/>
        <v>995.5</v>
      </c>
      <c r="AY6" s="33">
        <f t="shared" si="6"/>
        <v>915.5</v>
      </c>
      <c r="AZ6" s="33">
        <f t="shared" si="6"/>
        <v>963.24</v>
      </c>
      <c r="BA6" s="33">
        <f t="shared" si="6"/>
        <v>381.53</v>
      </c>
      <c r="BB6" s="33">
        <f t="shared" si="6"/>
        <v>391.54</v>
      </c>
      <c r="BC6" s="32" t="str">
        <f>IF(BC7="","",IF(BC7="-","【-】","【"&amp;SUBSTITUTE(TEXT(BC7,"#,##0.00"),"-","△")&amp;"】"))</f>
        <v>【262.74】</v>
      </c>
      <c r="BD6" s="33">
        <f>IF(BD7="",NA(),BD7)</f>
        <v>44.56</v>
      </c>
      <c r="BE6" s="33">
        <f t="shared" ref="BE6:BM6" si="7">IF(BE7="",NA(),BE7)</f>
        <v>42.68</v>
      </c>
      <c r="BF6" s="33">
        <f t="shared" si="7"/>
        <v>39.96</v>
      </c>
      <c r="BG6" s="33">
        <f t="shared" si="7"/>
        <v>38.72</v>
      </c>
      <c r="BH6" s="33">
        <f t="shared" si="7"/>
        <v>35.44</v>
      </c>
      <c r="BI6" s="33">
        <f t="shared" si="7"/>
        <v>414.59</v>
      </c>
      <c r="BJ6" s="33">
        <f t="shared" si="7"/>
        <v>404.78</v>
      </c>
      <c r="BK6" s="33">
        <f t="shared" si="7"/>
        <v>400.38</v>
      </c>
      <c r="BL6" s="33">
        <f t="shared" si="7"/>
        <v>393.27</v>
      </c>
      <c r="BM6" s="33">
        <f t="shared" si="7"/>
        <v>386.97</v>
      </c>
      <c r="BN6" s="32" t="str">
        <f>IF(BN7="","",IF(BN7="-","【-】","【"&amp;SUBSTITUTE(TEXT(BN7,"#,##0.00"),"-","△")&amp;"】"))</f>
        <v>【276.38】</v>
      </c>
      <c r="BO6" s="33">
        <f>IF(BO7="",NA(),BO7)</f>
        <v>104.77</v>
      </c>
      <c r="BP6" s="33">
        <f t="shared" ref="BP6:BX6" si="8">IF(BP7="",NA(),BP7)</f>
        <v>103.2</v>
      </c>
      <c r="BQ6" s="33">
        <f t="shared" si="8"/>
        <v>100.49</v>
      </c>
      <c r="BR6" s="33">
        <f t="shared" si="8"/>
        <v>110.85</v>
      </c>
      <c r="BS6" s="33">
        <f t="shared" si="8"/>
        <v>111.52</v>
      </c>
      <c r="BT6" s="33">
        <f t="shared" si="8"/>
        <v>97.71</v>
      </c>
      <c r="BU6" s="33">
        <f t="shared" si="8"/>
        <v>98.07</v>
      </c>
      <c r="BV6" s="33">
        <f t="shared" si="8"/>
        <v>96.56</v>
      </c>
      <c r="BW6" s="33">
        <f t="shared" si="8"/>
        <v>100.47</v>
      </c>
      <c r="BX6" s="33">
        <f t="shared" si="8"/>
        <v>101.72</v>
      </c>
      <c r="BY6" s="32" t="str">
        <f>IF(BY7="","",IF(BY7="-","【-】","【"&amp;SUBSTITUTE(TEXT(BY7,"#,##0.00"),"-","△")&amp;"】"))</f>
        <v>【104.99】</v>
      </c>
      <c r="BZ6" s="33">
        <f>IF(BZ7="",NA(),BZ7)</f>
        <v>200.85</v>
      </c>
      <c r="CA6" s="33">
        <f t="shared" ref="CA6:CI6" si="9">IF(CA7="",NA(),CA7)</f>
        <v>203.51</v>
      </c>
      <c r="CB6" s="33">
        <f t="shared" si="9"/>
        <v>206.79</v>
      </c>
      <c r="CC6" s="33">
        <f t="shared" si="9"/>
        <v>183.71</v>
      </c>
      <c r="CD6" s="33">
        <f t="shared" si="9"/>
        <v>182.71</v>
      </c>
      <c r="CE6" s="33">
        <f t="shared" si="9"/>
        <v>173.56</v>
      </c>
      <c r="CF6" s="33">
        <f t="shared" si="9"/>
        <v>172.26</v>
      </c>
      <c r="CG6" s="33">
        <f t="shared" si="9"/>
        <v>177.14</v>
      </c>
      <c r="CH6" s="33">
        <f t="shared" si="9"/>
        <v>169.82</v>
      </c>
      <c r="CI6" s="33">
        <f t="shared" si="9"/>
        <v>168.2</v>
      </c>
      <c r="CJ6" s="32" t="str">
        <f>IF(CJ7="","",IF(CJ7="-","【-】","【"&amp;SUBSTITUTE(TEXT(CJ7,"#,##0.00"),"-","△")&amp;"】"))</f>
        <v>【163.72】</v>
      </c>
      <c r="CK6" s="33">
        <f>IF(CK7="",NA(),CK7)</f>
        <v>71.349999999999994</v>
      </c>
      <c r="CL6" s="33">
        <f t="shared" ref="CL6:CT6" si="10">IF(CL7="",NA(),CL7)</f>
        <v>72.87</v>
      </c>
      <c r="CM6" s="33">
        <f t="shared" si="10"/>
        <v>74.02</v>
      </c>
      <c r="CN6" s="33">
        <f t="shared" si="10"/>
        <v>74.260000000000005</v>
      </c>
      <c r="CO6" s="33">
        <f t="shared" si="10"/>
        <v>76.430000000000007</v>
      </c>
      <c r="CP6" s="33">
        <f t="shared" si="10"/>
        <v>55.84</v>
      </c>
      <c r="CQ6" s="33">
        <f t="shared" si="10"/>
        <v>55.68</v>
      </c>
      <c r="CR6" s="33">
        <f t="shared" si="10"/>
        <v>55.64</v>
      </c>
      <c r="CS6" s="33">
        <f t="shared" si="10"/>
        <v>55.13</v>
      </c>
      <c r="CT6" s="33">
        <f t="shared" si="10"/>
        <v>54.77</v>
      </c>
      <c r="CU6" s="32" t="str">
        <f>IF(CU7="","",IF(CU7="-","【-】","【"&amp;SUBSTITUTE(TEXT(CU7,"#,##0.00"),"-","△")&amp;"】"))</f>
        <v>【59.76】</v>
      </c>
      <c r="CV6" s="33">
        <f>IF(CV7="",NA(),CV7)</f>
        <v>94.66</v>
      </c>
      <c r="CW6" s="33">
        <f t="shared" ref="CW6:DE6" si="11">IF(CW7="",NA(),CW7)</f>
        <v>92.88</v>
      </c>
      <c r="CX6" s="33">
        <f t="shared" si="11"/>
        <v>93.99</v>
      </c>
      <c r="CY6" s="33">
        <f t="shared" si="11"/>
        <v>93.61</v>
      </c>
      <c r="CZ6" s="33">
        <f t="shared" si="11"/>
        <v>93.58</v>
      </c>
      <c r="DA6" s="33">
        <f t="shared" si="11"/>
        <v>83.11</v>
      </c>
      <c r="DB6" s="33">
        <f t="shared" si="11"/>
        <v>83.18</v>
      </c>
      <c r="DC6" s="33">
        <f t="shared" si="11"/>
        <v>83.09</v>
      </c>
      <c r="DD6" s="33">
        <f t="shared" si="11"/>
        <v>83</v>
      </c>
      <c r="DE6" s="33">
        <f t="shared" si="11"/>
        <v>82.89</v>
      </c>
      <c r="DF6" s="32" t="str">
        <f>IF(DF7="","",IF(DF7="-","【-】","【"&amp;SUBSTITUTE(TEXT(DF7,"#,##0.00"),"-","△")&amp;"】"))</f>
        <v>【89.95】</v>
      </c>
      <c r="DG6" s="33">
        <f>IF(DG7="",NA(),DG7)</f>
        <v>38.299999999999997</v>
      </c>
      <c r="DH6" s="33">
        <f t="shared" ref="DH6:DP6" si="12">IF(DH7="",NA(),DH7)</f>
        <v>38.24</v>
      </c>
      <c r="DI6" s="33">
        <f t="shared" si="12"/>
        <v>39.43</v>
      </c>
      <c r="DJ6" s="33">
        <f t="shared" si="12"/>
        <v>40.92</v>
      </c>
      <c r="DK6" s="33">
        <f t="shared" si="12"/>
        <v>42.69</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1.55</v>
      </c>
      <c r="ED6" s="33">
        <f t="shared" ref="ED6:EL6" si="14">IF(ED7="",NA(),ED7)</f>
        <v>0.73</v>
      </c>
      <c r="EE6" s="33">
        <f t="shared" si="14"/>
        <v>1.04</v>
      </c>
      <c r="EF6" s="33">
        <f t="shared" si="14"/>
        <v>0.6</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473286</v>
      </c>
      <c r="D7" s="35">
        <v>46</v>
      </c>
      <c r="E7" s="35">
        <v>1</v>
      </c>
      <c r="F7" s="35">
        <v>0</v>
      </c>
      <c r="G7" s="35">
        <v>1</v>
      </c>
      <c r="H7" s="35" t="s">
        <v>93</v>
      </c>
      <c r="I7" s="35" t="s">
        <v>94</v>
      </c>
      <c r="J7" s="35" t="s">
        <v>95</v>
      </c>
      <c r="K7" s="35" t="s">
        <v>96</v>
      </c>
      <c r="L7" s="35" t="s">
        <v>97</v>
      </c>
      <c r="M7" s="36" t="s">
        <v>98</v>
      </c>
      <c r="N7" s="36">
        <v>93.01</v>
      </c>
      <c r="O7" s="36">
        <v>99.91</v>
      </c>
      <c r="P7" s="36">
        <v>3660</v>
      </c>
      <c r="Q7" s="36">
        <v>19725</v>
      </c>
      <c r="R7" s="36">
        <v>15.53</v>
      </c>
      <c r="S7" s="36">
        <v>1270.1199999999999</v>
      </c>
      <c r="T7" s="36">
        <v>19737</v>
      </c>
      <c r="U7" s="36">
        <v>15.53</v>
      </c>
      <c r="V7" s="36">
        <v>1270.9000000000001</v>
      </c>
      <c r="W7" s="36">
        <v>107.54</v>
      </c>
      <c r="X7" s="36">
        <v>106.17</v>
      </c>
      <c r="Y7" s="36">
        <v>106.24</v>
      </c>
      <c r="Z7" s="36">
        <v>114.35</v>
      </c>
      <c r="AA7" s="36">
        <v>114.42</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1641.64</v>
      </c>
      <c r="AT7" s="36">
        <v>832.78</v>
      </c>
      <c r="AU7" s="36">
        <v>922.69</v>
      </c>
      <c r="AV7" s="36">
        <v>1168.46</v>
      </c>
      <c r="AW7" s="36">
        <v>1473.49</v>
      </c>
      <c r="AX7" s="36">
        <v>995.5</v>
      </c>
      <c r="AY7" s="36">
        <v>915.5</v>
      </c>
      <c r="AZ7" s="36">
        <v>963.24</v>
      </c>
      <c r="BA7" s="36">
        <v>381.53</v>
      </c>
      <c r="BB7" s="36">
        <v>391.54</v>
      </c>
      <c r="BC7" s="36">
        <v>262.74</v>
      </c>
      <c r="BD7" s="36">
        <v>44.56</v>
      </c>
      <c r="BE7" s="36">
        <v>42.68</v>
      </c>
      <c r="BF7" s="36">
        <v>39.96</v>
      </c>
      <c r="BG7" s="36">
        <v>38.72</v>
      </c>
      <c r="BH7" s="36">
        <v>35.44</v>
      </c>
      <c r="BI7" s="36">
        <v>414.59</v>
      </c>
      <c r="BJ7" s="36">
        <v>404.78</v>
      </c>
      <c r="BK7" s="36">
        <v>400.38</v>
      </c>
      <c r="BL7" s="36">
        <v>393.27</v>
      </c>
      <c r="BM7" s="36">
        <v>386.97</v>
      </c>
      <c r="BN7" s="36">
        <v>276.38</v>
      </c>
      <c r="BO7" s="36">
        <v>104.77</v>
      </c>
      <c r="BP7" s="36">
        <v>103.2</v>
      </c>
      <c r="BQ7" s="36">
        <v>100.49</v>
      </c>
      <c r="BR7" s="36">
        <v>110.85</v>
      </c>
      <c r="BS7" s="36">
        <v>111.52</v>
      </c>
      <c r="BT7" s="36">
        <v>97.71</v>
      </c>
      <c r="BU7" s="36">
        <v>98.07</v>
      </c>
      <c r="BV7" s="36">
        <v>96.56</v>
      </c>
      <c r="BW7" s="36">
        <v>100.47</v>
      </c>
      <c r="BX7" s="36">
        <v>101.72</v>
      </c>
      <c r="BY7" s="36">
        <v>104.99</v>
      </c>
      <c r="BZ7" s="36">
        <v>200.85</v>
      </c>
      <c r="CA7" s="36">
        <v>203.51</v>
      </c>
      <c r="CB7" s="36">
        <v>206.79</v>
      </c>
      <c r="CC7" s="36">
        <v>183.71</v>
      </c>
      <c r="CD7" s="36">
        <v>182.71</v>
      </c>
      <c r="CE7" s="36">
        <v>173.56</v>
      </c>
      <c r="CF7" s="36">
        <v>172.26</v>
      </c>
      <c r="CG7" s="36">
        <v>177.14</v>
      </c>
      <c r="CH7" s="36">
        <v>169.82</v>
      </c>
      <c r="CI7" s="36">
        <v>168.2</v>
      </c>
      <c r="CJ7" s="36">
        <v>163.72</v>
      </c>
      <c r="CK7" s="36">
        <v>71.349999999999994</v>
      </c>
      <c r="CL7" s="36">
        <v>72.87</v>
      </c>
      <c r="CM7" s="36">
        <v>74.02</v>
      </c>
      <c r="CN7" s="36">
        <v>74.260000000000005</v>
      </c>
      <c r="CO7" s="36">
        <v>76.430000000000007</v>
      </c>
      <c r="CP7" s="36">
        <v>55.84</v>
      </c>
      <c r="CQ7" s="36">
        <v>55.68</v>
      </c>
      <c r="CR7" s="36">
        <v>55.64</v>
      </c>
      <c r="CS7" s="36">
        <v>55.13</v>
      </c>
      <c r="CT7" s="36">
        <v>54.77</v>
      </c>
      <c r="CU7" s="36">
        <v>59.76</v>
      </c>
      <c r="CV7" s="36">
        <v>94.66</v>
      </c>
      <c r="CW7" s="36">
        <v>92.88</v>
      </c>
      <c r="CX7" s="36">
        <v>93.99</v>
      </c>
      <c r="CY7" s="36">
        <v>93.61</v>
      </c>
      <c r="CZ7" s="36">
        <v>93.58</v>
      </c>
      <c r="DA7" s="36">
        <v>83.11</v>
      </c>
      <c r="DB7" s="36">
        <v>83.18</v>
      </c>
      <c r="DC7" s="36">
        <v>83.09</v>
      </c>
      <c r="DD7" s="36">
        <v>83</v>
      </c>
      <c r="DE7" s="36">
        <v>82.89</v>
      </c>
      <c r="DF7" s="36">
        <v>89.95</v>
      </c>
      <c r="DG7" s="36">
        <v>38.299999999999997</v>
      </c>
      <c r="DH7" s="36">
        <v>38.24</v>
      </c>
      <c r="DI7" s="36">
        <v>39.43</v>
      </c>
      <c r="DJ7" s="36">
        <v>40.92</v>
      </c>
      <c r="DK7" s="36">
        <v>42.69</v>
      </c>
      <c r="DL7" s="36">
        <v>37.090000000000003</v>
      </c>
      <c r="DM7" s="36">
        <v>38.07</v>
      </c>
      <c r="DN7" s="36">
        <v>39.06</v>
      </c>
      <c r="DO7" s="36">
        <v>46.66</v>
      </c>
      <c r="DP7" s="36">
        <v>47.46</v>
      </c>
      <c r="DQ7" s="36">
        <v>47.18</v>
      </c>
      <c r="DR7" s="36">
        <v>0</v>
      </c>
      <c r="DS7" s="36">
        <v>0</v>
      </c>
      <c r="DT7" s="36">
        <v>0</v>
      </c>
      <c r="DU7" s="36">
        <v>0</v>
      </c>
      <c r="DV7" s="36">
        <v>0</v>
      </c>
      <c r="DW7" s="36">
        <v>6.63</v>
      </c>
      <c r="DX7" s="36">
        <v>7.73</v>
      </c>
      <c r="DY7" s="36">
        <v>8.8699999999999992</v>
      </c>
      <c r="DZ7" s="36">
        <v>9.85</v>
      </c>
      <c r="EA7" s="36">
        <v>9.7100000000000009</v>
      </c>
      <c r="EB7" s="36">
        <v>13.18</v>
      </c>
      <c r="EC7" s="36">
        <v>1.55</v>
      </c>
      <c r="ED7" s="36">
        <v>0.73</v>
      </c>
      <c r="EE7" s="36">
        <v>1.04</v>
      </c>
      <c r="EF7" s="36">
        <v>0.6</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2017-02-16T04:25:19Z</cp:lastPrinted>
  <dcterms:created xsi:type="dcterms:W3CDTF">2017-02-01T08:51:59Z</dcterms:created>
  <dcterms:modified xsi:type="dcterms:W3CDTF">2017-02-21T05:36:30Z</dcterms:modified>
  <cp:category/>
</cp:coreProperties>
</file>