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<sst xmlns="http://schemas.openxmlformats.org/spreadsheetml/2006/main" count="217" uniqueCount="107">
  <si>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</si>
  <si>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</si>
  <si>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</si>
  <si>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</si>
  <si>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</si>
  <si>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</si>
  <si>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</si>
  <si>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</si>
  <si>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</si>
  <si>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</si>
  <si>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</si>
  <si>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</si>
  <si>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</si>
  <si>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</si>
  <si>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</si>
  <si>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</si>
  <si>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</si>
  <si>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</si>
  <si>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</si>
  <si>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</si>
  <si>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</si>
  <si>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</si>
  <si>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</si>
  <si>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</si>
  <si>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</si>
  <si>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</si>
  <si>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</si>
  <si>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</si>
  <si>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</si>
  <si>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</si>
  <si>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</si>
  <si>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</si>
  <si>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</si>
  <si>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</si>
  <si>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</si>
  <si>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</si>
  <si>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</si>
  <si>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</si>
  <si>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</si>
  <si>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</si>
  <si>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</si>
  <si>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</si>
  <si>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</si>
  <si>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</si>
  <si>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</si>
  <si>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</si>
  <si>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</si>
  <si>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</si>
  <si>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</si>
  <si>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</si>
  <si>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</si>
  <si>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</si>
  <si>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</si>
  <si>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</si>
  <si>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</si>
  <si>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</si>
  <si>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</si>
  <si>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</si>
  <si>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</si>
  <si>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</si>
  <si>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</si>
  <si>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</si>
  <si>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</si>
  <si>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</si>
  <si>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</si>
  <si>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</si>
  <si>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</si>
  <si>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</si>
  <si>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</si>
  <si>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</si>
  <si>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</si>
  <si>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</si>
  <si>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</si>
  <si>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</si>
  <si>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</si>
  <si>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</si>
  <si>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</si>
  <si>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</si>
  <si>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</si>
  <si>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</si>
  <si>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</si>
  <si>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</si>
  <si>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</si>
  <si>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</si>
  <si>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</si>
  <si>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</si>
  <si>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</si>
  <si>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</si>
  <si>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</si>
  <si>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</si>
  <si>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</si>
  <si>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</si>
  <si>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</si>
  <si>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北中城村</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</si>
  <si>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</si>
  <si>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</si>
  <si>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</si>
  <si>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</si>
  <si>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</si>
  <si>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</si>
  <si>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</si>
  <si>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</si>
  <si>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</si>
  <si>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</si>
  <si>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①各年度の収支は100％を超えており健全な状況である。H27においては類似団体平均値と比較しても高い値を示している。
②5年間0％を達成しており、経営の健全化に寄与している。
③前年度に比べH27年度は比率は下降しているが、数値は100％を超えており短期的な債務に対する支払能力は十分である。
④類似団体平均及び全国平均と比較して比率は低い値を示しており良好であるが、今後、管路更新や耐震化による投資が見込まれるため企業債の増加が予想される。
⑤回収率は増加傾向にあり、類似団体平均及び全国平均より高い値を示している。今後も維持できるよう回収率の向上に努める。
⑥年々減少しているが、類似団体平均及び全国平均と比較して高い値を示していることから、一層の効率的な運営を図る。
⑦類似団体平均及び全国平均と比較して高い値であることから、施設は効率的に利用されている。
⑧類似団体平均及び全国平均と比較して高い値であり良好である。</t>
    <phoneticPr fontId="4"/>
  </si>
  <si>
    <t xml:space="preserve">①概ね全国平均値及び類似団体平均値と同等の値となっていることから施設の老朽化は進展している。施設更新に必要な財源の確保を計画的に行う。
②③全国平均及び類似団体平均と比較して低い値であるが、今後施設更新等による増加が予想されるため計画的に更新を進める必要がある。
</t>
    <phoneticPr fontId="4"/>
  </si>
  <si>
    <t>各項目から本村の経営状態は概ね良好と判断できる。
今後、老朽化又は耐震化による管路更新等の増加が予想されるため、財源の確保を図りつつ、計画的な更新を進めていく必要がある。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</si>
</sst>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0.33</c:v>
                </c:pt>
                <c:pt idx="2">
                  <c:v>0.21</c:v>
                </c:pt>
                <c:pt idx="3">
                  <c:v>0.56000000000000005</c:v>
                </c:pt>
                <c:pt idx="4">
                  <c:v>0.11</c:v>
                </c:pt>
              </c:numCache>
            </c:numRef>
          </c:val>
        </c:ser>
        <c:dLbls>
          <c:showLegendKey val="0"/>
          <c:showVal val="0"/>
          <c:showCatName val="0"/>
          <c:showSerName val="0"/>
          <c:showPercent val="0"/>
          <c:showBubbleSize val="0"/>
        </c:dLbls>
        <c:gapWidth val="150"/>
        <c:axId val="60918784"/>
        <c:axId val="609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60918784"/>
        <c:axId val="60925056"/>
      </c:lineChart>
      <c:dateAx>
        <c:axId val="60918784"/>
        <c:scaling>
          <c:orientation val="minMax"/>
        </c:scaling>
        <c:delete val="1"/>
        <c:axPos val="b"/>
        <c:numFmt formatCode="ge" sourceLinked="1"/>
        <c:majorTickMark val="none"/>
        <c:minorTickMark val="none"/>
        <c:tickLblPos val="none"/>
        <c:crossAx val="60925056"/>
        <c:crosses val="autoZero"/>
        <c:auto val="1"/>
        <c:lblOffset val="100"/>
        <c:baseTimeUnit val="years"/>
      </c:dateAx>
      <c:valAx>
        <c:axId val="609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c:v>
                </c:pt>
                <c:pt idx="1">
                  <c:v>65.150000000000006</c:v>
                </c:pt>
                <c:pt idx="2">
                  <c:v>63.28</c:v>
                </c:pt>
                <c:pt idx="3">
                  <c:v>62.69</c:v>
                </c:pt>
                <c:pt idx="4">
                  <c:v>67.849999999999994</c:v>
                </c:pt>
              </c:numCache>
            </c:numRef>
          </c:val>
        </c:ser>
        <c:dLbls>
          <c:showLegendKey val="0"/>
          <c:showVal val="0"/>
          <c:showCatName val="0"/>
          <c:showSerName val="0"/>
          <c:showPercent val="0"/>
          <c:showBubbleSize val="0"/>
        </c:dLbls>
        <c:gapWidth val="150"/>
        <c:axId val="94125440"/>
        <c:axId val="941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4125440"/>
        <c:axId val="94144000"/>
      </c:lineChart>
      <c:dateAx>
        <c:axId val="94125440"/>
        <c:scaling>
          <c:orientation val="minMax"/>
        </c:scaling>
        <c:delete val="1"/>
        <c:axPos val="b"/>
        <c:numFmt formatCode="ge" sourceLinked="1"/>
        <c:majorTickMark val="none"/>
        <c:minorTickMark val="none"/>
        <c:tickLblPos val="none"/>
        <c:crossAx val="94144000"/>
        <c:crosses val="autoZero"/>
        <c:auto val="1"/>
        <c:lblOffset val="100"/>
        <c:baseTimeUnit val="years"/>
      </c:dateAx>
      <c:valAx>
        <c:axId val="941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94.7</c:v>
                </c:pt>
                <c:pt idx="1">
                  <c:v>95.57</c:v>
                </c:pt>
                <c:pt idx="2">
                  <c:v>95.59</c:v>
                </c:pt>
                <c:pt idx="3">
                  <c:v>95</c:v>
                </c:pt>
                <c:pt idx="4">
                  <c:v>95.74</c:v>
                </c:pt>
              </c:numCache>
            </c:numRef>
          </c:val>
        </c:ser>
        <c:dLbls>
          <c:showLegendKey val="0"/>
          <c:showVal val="0"/>
          <c:showCatName val="0"/>
          <c:showSerName val="0"/>
          <c:showPercent val="0"/>
          <c:showBubbleSize val="0"/>
        </c:dLbls>
        <c:gapWidth val="150"/>
        <c:axId val="94247936"/>
        <c:axId val="942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4247936"/>
        <c:axId val="94254208"/>
      </c:lineChart>
      <c:dateAx>
        <c:axId val="94247936"/>
        <c:scaling>
          <c:orientation val="minMax"/>
        </c:scaling>
        <c:delete val="1"/>
        <c:axPos val="b"/>
        <c:numFmt formatCode="ge" sourceLinked="1"/>
        <c:majorTickMark val="none"/>
        <c:minorTickMark val="none"/>
        <c:tickLblPos val="none"/>
        <c:crossAx val="94254208"/>
        <c:crosses val="autoZero"/>
        <c:auto val="1"/>
        <c:lblOffset val="100"/>
        <c:baseTimeUnit val="years"/>
      </c:dateAx>
      <c:valAx>
        <c:axId val="942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101.21</c:v>
                </c:pt>
                <c:pt idx="1">
                  <c:v>104.07</c:v>
                </c:pt>
                <c:pt idx="2">
                  <c:v>103.18</c:v>
                </c:pt>
                <c:pt idx="3">
                  <c:v>106.91</c:v>
                </c:pt>
                <c:pt idx="4">
                  <c:v>114.84</c:v>
                </c:pt>
              </c:numCache>
            </c:numRef>
          </c:val>
        </c:ser>
        <c:dLbls>
          <c:showLegendKey val="0"/>
          <c:showVal val="0"/>
          <c:showCatName val="0"/>
          <c:showSerName val="0"/>
          <c:showPercent val="0"/>
          <c:showBubbleSize val="0"/>
        </c:dLbls>
        <c:gapWidth val="150"/>
        <c:axId val="60938880"/>
        <c:axId val="646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60938880"/>
        <c:axId val="64692992"/>
      </c:lineChart>
      <c:dateAx>
        <c:axId val="60938880"/>
        <c:scaling>
          <c:orientation val="minMax"/>
        </c:scaling>
        <c:delete val="1"/>
        <c:axPos val="b"/>
        <c:numFmt formatCode="ge" sourceLinked="1"/>
        <c:majorTickMark val="none"/>
        <c:minorTickMark val="none"/>
        <c:tickLblPos val="none"/>
        <c:crossAx val="64692992"/>
        <c:crosses val="autoZero"/>
        <c:auto val="1"/>
        <c:lblOffset val="100"/>
        <c:baseTimeUnit val="years"/>
      </c:dateAx>
      <c:valAx>
        <c:axId val="6469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9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43.1</c:v>
                </c:pt>
                <c:pt idx="1">
                  <c:v>44.86</c:v>
                </c:pt>
                <c:pt idx="2">
                  <c:v>46.4</c:v>
                </c:pt>
                <c:pt idx="3">
                  <c:v>47.51</c:v>
                </c:pt>
                <c:pt idx="4">
                  <c:v>48.88</c:v>
                </c:pt>
              </c:numCache>
            </c:numRef>
          </c:val>
        </c:ser>
        <c:dLbls>
          <c:showLegendKey val="0"/>
          <c:showVal val="0"/>
          <c:showCatName val="0"/>
          <c:showSerName val="0"/>
          <c:showPercent val="0"/>
          <c:showBubbleSize val="0"/>
        </c:dLbls>
        <c:gapWidth val="150"/>
        <c:axId val="64723200"/>
        <c:axId val="647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64723200"/>
        <c:axId val="64725376"/>
      </c:lineChart>
      <c:dateAx>
        <c:axId val="64723200"/>
        <c:scaling>
          <c:orientation val="minMax"/>
        </c:scaling>
        <c:delete val="1"/>
        <c:axPos val="b"/>
        <c:numFmt formatCode="ge" sourceLinked="1"/>
        <c:majorTickMark val="none"/>
        <c:minorTickMark val="none"/>
        <c:tickLblPos val="none"/>
        <c:crossAx val="64725376"/>
        <c:crosses val="autoZero"/>
        <c:auto val="1"/>
        <c:lblOffset val="100"/>
        <c:baseTimeUnit val="years"/>
      </c:dateAx>
      <c:valAx>
        <c:axId val="647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0.28999999999999998</c:v>
                </c:pt>
                <c:pt idx="4" formatCode="#,##0.00;&quot;△&quot;#,##0.00;&quot;-&quot;">
                  <c:v>0.28000000000000003</c:v>
                </c:pt>
              </c:numCache>
            </c:numRef>
          </c:val>
        </c:ser>
        <c:dLbls>
          <c:showLegendKey val="0"/>
          <c:showVal val="0"/>
          <c:showCatName val="0"/>
          <c:showSerName val="0"/>
          <c:showPercent val="0"/>
          <c:showBubbleSize val="0"/>
        </c:dLbls>
        <c:gapWidth val="150"/>
        <c:axId val="64830848"/>
        <c:axId val="648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64830848"/>
        <c:axId val="64833024"/>
      </c:lineChart>
      <c:dateAx>
        <c:axId val="64830848"/>
        <c:scaling>
          <c:orientation val="minMax"/>
        </c:scaling>
        <c:delete val="1"/>
        <c:axPos val="b"/>
        <c:numFmt formatCode="ge" sourceLinked="1"/>
        <c:majorTickMark val="none"/>
        <c:minorTickMark val="none"/>
        <c:tickLblPos val="none"/>
        <c:crossAx val="64833024"/>
        <c:crosses val="autoZero"/>
        <c:auto val="1"/>
        <c:lblOffset val="100"/>
        <c:baseTimeUnit val="years"/>
      </c:dateAx>
      <c:valAx>
        <c:axId val="648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855424"/>
        <c:axId val="648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64855424"/>
        <c:axId val="64861696"/>
      </c:lineChart>
      <c:dateAx>
        <c:axId val="64855424"/>
        <c:scaling>
          <c:orientation val="minMax"/>
        </c:scaling>
        <c:delete val="1"/>
        <c:axPos val="b"/>
        <c:numFmt formatCode="ge" sourceLinked="1"/>
        <c:majorTickMark val="none"/>
        <c:minorTickMark val="none"/>
        <c:tickLblPos val="none"/>
        <c:crossAx val="64861696"/>
        <c:crosses val="autoZero"/>
        <c:auto val="1"/>
        <c:lblOffset val="100"/>
        <c:baseTimeUnit val="years"/>
      </c:dateAx>
      <c:valAx>
        <c:axId val="6486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8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1523.01</c:v>
                </c:pt>
                <c:pt idx="1">
                  <c:v>1225.52</c:v>
                </c:pt>
                <c:pt idx="2">
                  <c:v>1506.2</c:v>
                </c:pt>
                <c:pt idx="3">
                  <c:v>1535.8</c:v>
                </c:pt>
                <c:pt idx="4">
                  <c:v>997.49</c:v>
                </c:pt>
              </c:numCache>
            </c:numRef>
          </c:val>
        </c:ser>
        <c:dLbls>
          <c:showLegendKey val="0"/>
          <c:showVal val="0"/>
          <c:showCatName val="0"/>
          <c:showSerName val="0"/>
          <c:showPercent val="0"/>
          <c:showBubbleSize val="0"/>
        </c:dLbls>
        <c:gapWidth val="150"/>
        <c:axId val="93982080"/>
        <c:axId val="940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3982080"/>
        <c:axId val="94000640"/>
      </c:lineChart>
      <c:dateAx>
        <c:axId val="93982080"/>
        <c:scaling>
          <c:orientation val="minMax"/>
        </c:scaling>
        <c:delete val="1"/>
        <c:axPos val="b"/>
        <c:numFmt formatCode="ge" sourceLinked="1"/>
        <c:majorTickMark val="none"/>
        <c:minorTickMark val="none"/>
        <c:tickLblPos val="none"/>
        <c:crossAx val="94000640"/>
        <c:crosses val="autoZero"/>
        <c:auto val="1"/>
        <c:lblOffset val="100"/>
        <c:baseTimeUnit val="years"/>
      </c:dateAx>
      <c:valAx>
        <c:axId val="9400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26.42</c:v>
                </c:pt>
                <c:pt idx="1">
                  <c:v>24.57</c:v>
                </c:pt>
                <c:pt idx="2">
                  <c:v>28.96</c:v>
                </c:pt>
                <c:pt idx="3">
                  <c:v>34.17</c:v>
                </c:pt>
                <c:pt idx="4">
                  <c:v>29.28</c:v>
                </c:pt>
              </c:numCache>
            </c:numRef>
          </c:val>
        </c:ser>
        <c:dLbls>
          <c:showLegendKey val="0"/>
          <c:showVal val="0"/>
          <c:showCatName val="0"/>
          <c:showSerName val="0"/>
          <c:showPercent val="0"/>
          <c:showBubbleSize val="0"/>
        </c:dLbls>
        <c:gapWidth val="150"/>
        <c:axId val="94010368"/>
        <c:axId val="940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4010368"/>
        <c:axId val="94045312"/>
      </c:lineChart>
      <c:dateAx>
        <c:axId val="94010368"/>
        <c:scaling>
          <c:orientation val="minMax"/>
        </c:scaling>
        <c:delete val="1"/>
        <c:axPos val="b"/>
        <c:numFmt formatCode="ge" sourceLinked="1"/>
        <c:majorTickMark val="none"/>
        <c:minorTickMark val="none"/>
        <c:tickLblPos val="none"/>
        <c:crossAx val="94045312"/>
        <c:crosses val="autoZero"/>
        <c:auto val="1"/>
        <c:lblOffset val="100"/>
        <c:baseTimeUnit val="years"/>
      </c:dateAx>
      <c:valAx>
        <c:axId val="9404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97.72</c:v>
                </c:pt>
                <c:pt idx="1">
                  <c:v>99.34</c:v>
                </c:pt>
                <c:pt idx="2">
                  <c:v>98.75</c:v>
                </c:pt>
                <c:pt idx="3">
                  <c:v>102.69</c:v>
                </c:pt>
                <c:pt idx="4">
                  <c:v>111.54</c:v>
                </c:pt>
              </c:numCache>
            </c:numRef>
          </c:val>
        </c:ser>
        <c:dLbls>
          <c:showLegendKey val="0"/>
          <c:showVal val="0"/>
          <c:showCatName val="0"/>
          <c:showSerName val="0"/>
          <c:showPercent val="0"/>
          <c:showBubbleSize val="0"/>
        </c:dLbls>
        <c:gapWidth val="150"/>
        <c:axId val="94075520"/>
        <c:axId val="940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4075520"/>
        <c:axId val="94085888"/>
      </c:lineChart>
      <c:dateAx>
        <c:axId val="94075520"/>
        <c:scaling>
          <c:orientation val="minMax"/>
        </c:scaling>
        <c:delete val="1"/>
        <c:axPos val="b"/>
        <c:numFmt formatCode="ge" sourceLinked="1"/>
        <c:majorTickMark val="none"/>
        <c:minorTickMark val="none"/>
        <c:tickLblPos val="none"/>
        <c:crossAx val="94085888"/>
        <c:crosses val="autoZero"/>
        <c:auto val="1"/>
        <c:lblOffset val="100"/>
        <c:baseTimeUnit val="years"/>
      </c:dateAx>
      <c:valAx>
        <c:axId val="940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199.98</c:v>
                </c:pt>
                <c:pt idx="1">
                  <c:v>197.41</c:v>
                </c:pt>
                <c:pt idx="2">
                  <c:v>198.06</c:v>
                </c:pt>
                <c:pt idx="3">
                  <c:v>189.27</c:v>
                </c:pt>
                <c:pt idx="4">
                  <c:v>176.02</c:v>
                </c:pt>
              </c:numCache>
            </c:numRef>
          </c:val>
        </c:ser>
        <c:dLbls>
          <c:showLegendKey val="0"/>
          <c:showVal val="0"/>
          <c:showCatName val="0"/>
          <c:showSerName val="0"/>
          <c:showPercent val="0"/>
          <c:showBubbleSize val="0"/>
        </c:dLbls>
        <c:gapWidth val="150"/>
        <c:axId val="94111616"/>
        <c:axId val="941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4111616"/>
        <c:axId val="94113792"/>
      </c:lineChart>
      <c:dateAx>
        <c:axId val="94111616"/>
        <c:scaling>
          <c:orientation val="minMax"/>
        </c:scaling>
        <c:delete val="1"/>
        <c:axPos val="b"/>
        <c:numFmt formatCode="ge" sourceLinked="1"/>
        <c:majorTickMark val="none"/>
        <c:minorTickMark val="none"/>
        <c:tickLblPos val="none"/>
        <c:crossAx val="94113792"/>
        <c:crosses val="autoZero"/>
        <c:auto val="1"/>
        <c:lblOffset val="100"/>
        <c:baseTimeUnit val="years"/>
      </c:dateAx>
      <c:valAx>
        <c:axId val="941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北中城村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16897</v>
      </c>
      <c r="AJ8" s="56"/>
      <c r="AK8" s="56"/>
      <c r="AL8" s="56"/>
      <c r="AM8" s="56"/>
      <c r="AN8" s="56"/>
      <c r="AO8" s="56"/>
      <c r="AP8" s="57"/>
      <c r="AQ8" s="47">
        <f>データ!R6</f>
        <v>11.54</v>
      </c>
      <c r="AR8" s="47"/>
      <c r="AS8" s="47"/>
      <c r="AT8" s="47"/>
      <c r="AU8" s="47"/>
      <c r="AV8" s="47"/>
      <c r="AW8" s="47"/>
      <c r="AX8" s="47"/>
      <c r="AY8" s="47">
        <f>データ!S6</f>
        <v>1464.21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93.16</v>
      </c>
      <c r="K10" s="47"/>
      <c r="L10" s="47"/>
      <c r="M10" s="47"/>
      <c r="N10" s="47"/>
      <c r="O10" s="47"/>
      <c r="P10" s="47"/>
      <c r="Q10" s="47"/>
      <c r="R10" s="47">
        <f>データ!O6</f>
        <v>100</v>
      </c>
      <c r="S10" s="47"/>
      <c r="T10" s="47"/>
      <c r="U10" s="47"/>
      <c r="V10" s="47"/>
      <c r="W10" s="47"/>
      <c r="X10" s="47"/>
      <c r="Y10" s="47"/>
      <c r="Z10" s="78">
        <f>データ!P6</f>
        <v>3142</v>
      </c>
      <c r="AA10" s="78"/>
      <c r="AB10" s="78"/>
      <c r="AC10" s="78"/>
      <c r="AD10" s="78"/>
      <c r="AE10" s="78"/>
      <c r="AF10" s="78"/>
      <c r="AG10" s="78"/>
      <c r="AH10" s="2"/>
      <c r="AI10" s="78">
        <f>データ!T6</f>
        <v>16829</v>
      </c>
      <c r="AJ10" s="78"/>
      <c r="AK10" s="78"/>
      <c r="AL10" s="78"/>
      <c r="AM10" s="78"/>
      <c r="AN10" s="78"/>
      <c r="AO10" s="78"/>
      <c r="AP10" s="78"/>
      <c r="AQ10" s="47">
        <f>データ!U6</f>
        <v>11.54</v>
      </c>
      <c r="AR10" s="47"/>
      <c r="AS10" s="47"/>
      <c r="AT10" s="47"/>
      <c r="AU10" s="47"/>
      <c r="AV10" s="47"/>
      <c r="AW10" s="47"/>
      <c r="AX10" s="47"/>
      <c r="AY10" s="47">
        <f>データ!V6</f>
        <v>1458.32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473278</v>
      </c>
      <c r="D6" s="31">
        <f t="shared" si="3"/>
        <v>46</v>
      </c>
      <c r="E6" s="31">
        <f t="shared" si="3"/>
        <v>1</v>
      </c>
      <c r="F6" s="31">
        <f t="shared" si="3"/>
        <v>0</v>
      </c>
      <c r="G6" s="31">
        <f t="shared" si="3"/>
        <v>1</v>
      </c>
      <c r="H6" s="31" t="str">
        <f t="shared" si="3"/>
        <v>沖縄県　北中城村</v>
      </c>
      <c r="I6" s="31" t="str">
        <f t="shared" si="3"/>
        <v>法適用</v>
      </c>
      <c r="J6" s="31" t="str">
        <f t="shared" si="3"/>
        <v>水道事業</v>
      </c>
      <c r="K6" s="31" t="str">
        <f t="shared" si="3"/>
        <v>末端給水事業</v>
      </c>
      <c r="L6" s="31" t="str">
        <f t="shared" si="3"/>
        <v>A6</v>
      </c>
      <c r="M6" s="32" t="str">
        <f t="shared" si="3"/>
        <v>-</v>
      </c>
      <c r="N6" s="32">
        <f t="shared" si="3"/>
        <v>93.16</v>
      </c>
      <c r="O6" s="32">
        <f t="shared" si="3"/>
        <v>100</v>
      </c>
      <c r="P6" s="32">
        <f t="shared" si="3"/>
        <v>3142</v>
      </c>
      <c r="Q6" s="32">
        <f t="shared" si="3"/>
        <v>16897</v>
      </c>
      <c r="R6" s="32">
        <f t="shared" si="3"/>
        <v>11.54</v>
      </c>
      <c r="S6" s="32">
        <f t="shared" si="3"/>
        <v>1464.21</v>
      </c>
      <c r="T6" s="32">
        <f t="shared" si="3"/>
        <v>16829</v>
      </c>
      <c r="U6" s="32">
        <f t="shared" si="3"/>
        <v>11.54</v>
      </c>
      <c r="V6" s="32">
        <f t="shared" si="3"/>
        <v>1458.32</v>
      </c>
      <c r="W6" s="33">
        <f>IF(W7="",NA(),W7)</f>
        <v>101.21</v>
      </c>
      <c r="X6" s="33">
        <f t="shared" ref="X6:AF6" si="4">IF(X7="",NA(),X7)</f>
        <v>104.07</v>
      </c>
      <c r="Y6" s="33">
        <f t="shared" si="4"/>
        <v>103.18</v>
      </c>
      <c r="Z6" s="33">
        <f t="shared" si="4"/>
        <v>106.91</v>
      </c>
      <c r="AA6" s="33">
        <f t="shared" si="4"/>
        <v>114.84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1523.01</v>
      </c>
      <c r="AT6" s="33">
        <f t="shared" ref="AT6:BB6" si="6">IF(AT7="",NA(),AT7)</f>
        <v>1225.52</v>
      </c>
      <c r="AU6" s="33">
        <f t="shared" si="6"/>
        <v>1506.2</v>
      </c>
      <c r="AV6" s="33">
        <f t="shared" si="6"/>
        <v>1535.8</v>
      </c>
      <c r="AW6" s="33">
        <f t="shared" si="6"/>
        <v>997.49</v>
      </c>
      <c r="AX6" s="33">
        <f t="shared" si="6"/>
        <v>995.5</v>
      </c>
      <c r="AY6" s="33">
        <f t="shared" si="6"/>
        <v>915.5</v>
      </c>
      <c r="AZ6" s="33">
        <f t="shared" si="6"/>
        <v>963.24</v>
      </c>
      <c r="BA6" s="33">
        <f t="shared" si="6"/>
        <v>381.53</v>
      </c>
      <c r="BB6" s="33">
        <f t="shared" si="6"/>
        <v>391.54</v>
      </c>
      <c r="BC6" s="32" t="str">
        <f>IF(BC7="","",IF(BC7="-","【-】","【"&amp;SUBSTITUTE(TEXT(BC7,"#,##0.00"),"-","△")&amp;"】"))</f>
        <v>【262.74】</v>
      </c>
      <c r="BD6" s="33">
        <f>IF(BD7="",NA(),BD7)</f>
        <v>26.42</v>
      </c>
      <c r="BE6" s="33">
        <f t="shared" ref="BE6:BM6" si="7">IF(BE7="",NA(),BE7)</f>
        <v>24.57</v>
      </c>
      <c r="BF6" s="33">
        <f t="shared" si="7"/>
        <v>28.96</v>
      </c>
      <c r="BG6" s="33">
        <f t="shared" si="7"/>
        <v>34.17</v>
      </c>
      <c r="BH6" s="33">
        <f t="shared" si="7"/>
        <v>29.28</v>
      </c>
      <c r="BI6" s="33">
        <f t="shared" si="7"/>
        <v>414.59</v>
      </c>
      <c r="BJ6" s="33">
        <f t="shared" si="7"/>
        <v>404.78</v>
      </c>
      <c r="BK6" s="33">
        <f t="shared" si="7"/>
        <v>400.38</v>
      </c>
      <c r="BL6" s="33">
        <f t="shared" si="7"/>
        <v>393.27</v>
      </c>
      <c r="BM6" s="33">
        <f t="shared" si="7"/>
        <v>386.97</v>
      </c>
      <c r="BN6" s="32" t="str">
        <f>IF(BN7="","",IF(BN7="-","【-】","【"&amp;SUBSTITUTE(TEXT(BN7,"#,##0.00"),"-","△")&amp;"】"))</f>
        <v>【276.38】</v>
      </c>
      <c r="BO6" s="33">
        <f>IF(BO7="",NA(),BO7)</f>
        <v>97.72</v>
      </c>
      <c r="BP6" s="33">
        <f t="shared" ref="BP6:BX6" si="8">IF(BP7="",NA(),BP7)</f>
        <v>99.34</v>
      </c>
      <c r="BQ6" s="33">
        <f t="shared" si="8"/>
        <v>98.75</v>
      </c>
      <c r="BR6" s="33">
        <f t="shared" si="8"/>
        <v>102.69</v>
      </c>
      <c r="BS6" s="33">
        <f t="shared" si="8"/>
        <v>111.54</v>
      </c>
      <c r="BT6" s="33">
        <f t="shared" si="8"/>
        <v>97.71</v>
      </c>
      <c r="BU6" s="33">
        <f t="shared" si="8"/>
        <v>98.07</v>
      </c>
      <c r="BV6" s="33">
        <f t="shared" si="8"/>
        <v>96.56</v>
      </c>
      <c r="BW6" s="33">
        <f t="shared" si="8"/>
        <v>100.47</v>
      </c>
      <c r="BX6" s="33">
        <f t="shared" si="8"/>
        <v>101.72</v>
      </c>
      <c r="BY6" s="32" t="str">
        <f>IF(BY7="","",IF(BY7="-","【-】","【"&amp;SUBSTITUTE(TEXT(BY7,"#,##0.00"),"-","△")&amp;"】"))</f>
        <v>【104.99】</v>
      </c>
      <c r="BZ6" s="33">
        <f>IF(BZ7="",NA(),BZ7)</f>
        <v>199.98</v>
      </c>
      <c r="CA6" s="33">
        <f t="shared" ref="CA6:CI6" si="9">IF(CA7="",NA(),CA7)</f>
        <v>197.41</v>
      </c>
      <c r="CB6" s="33">
        <f t="shared" si="9"/>
        <v>198.06</v>
      </c>
      <c r="CC6" s="33">
        <f t="shared" si="9"/>
        <v>189.27</v>
      </c>
      <c r="CD6" s="33">
        <f t="shared" si="9"/>
        <v>176.02</v>
      </c>
      <c r="CE6" s="33">
        <f t="shared" si="9"/>
        <v>173.56</v>
      </c>
      <c r="CF6" s="33">
        <f t="shared" si="9"/>
        <v>172.26</v>
      </c>
      <c r="CG6" s="33">
        <f t="shared" si="9"/>
        <v>177.14</v>
      </c>
      <c r="CH6" s="33">
        <f t="shared" si="9"/>
        <v>169.82</v>
      </c>
      <c r="CI6" s="33">
        <f t="shared" si="9"/>
        <v>168.2</v>
      </c>
      <c r="CJ6" s="32" t="str">
        <f>IF(CJ7="","",IF(CJ7="-","【-】","【"&amp;SUBSTITUTE(TEXT(CJ7,"#,##0.00"),"-","△")&amp;"】"))</f>
        <v>【163.72】</v>
      </c>
      <c r="CK6" s="33">
        <f>IF(CK7="",NA(),CK7)</f>
        <v>66</v>
      </c>
      <c r="CL6" s="33">
        <f t="shared" ref="CL6:CT6" si="10">IF(CL7="",NA(),CL7)</f>
        <v>65.150000000000006</v>
      </c>
      <c r="CM6" s="33">
        <f t="shared" si="10"/>
        <v>63.28</v>
      </c>
      <c r="CN6" s="33">
        <f t="shared" si="10"/>
        <v>62.69</v>
      </c>
      <c r="CO6" s="33">
        <f t="shared" si="10"/>
        <v>67.849999999999994</v>
      </c>
      <c r="CP6" s="33">
        <f t="shared" si="10"/>
        <v>55.84</v>
      </c>
      <c r="CQ6" s="33">
        <f t="shared" si="10"/>
        <v>55.68</v>
      </c>
      <c r="CR6" s="33">
        <f t="shared" si="10"/>
        <v>55.64</v>
      </c>
      <c r="CS6" s="33">
        <f t="shared" si="10"/>
        <v>55.13</v>
      </c>
      <c r="CT6" s="33">
        <f t="shared" si="10"/>
        <v>54.77</v>
      </c>
      <c r="CU6" s="32" t="str">
        <f>IF(CU7="","",IF(CU7="-","【-】","【"&amp;SUBSTITUTE(TEXT(CU7,"#,##0.00"),"-","△")&amp;"】"))</f>
        <v>【59.76】</v>
      </c>
      <c r="CV6" s="33">
        <f>IF(CV7="",NA(),CV7)</f>
        <v>94.7</v>
      </c>
      <c r="CW6" s="33">
        <f t="shared" ref="CW6:DE6" si="11">IF(CW7="",NA(),CW7)</f>
        <v>95.57</v>
      </c>
      <c r="CX6" s="33">
        <f t="shared" si="11"/>
        <v>95.59</v>
      </c>
      <c r="CY6" s="33">
        <f t="shared" si="11"/>
        <v>95</v>
      </c>
      <c r="CZ6" s="33">
        <f t="shared" si="11"/>
        <v>95.74</v>
      </c>
      <c r="DA6" s="33">
        <f t="shared" si="11"/>
        <v>83.11</v>
      </c>
      <c r="DB6" s="33">
        <f t="shared" si="11"/>
        <v>83.18</v>
      </c>
      <c r="DC6" s="33">
        <f t="shared" si="11"/>
        <v>83.09</v>
      </c>
      <c r="DD6" s="33">
        <f t="shared" si="11"/>
        <v>83</v>
      </c>
      <c r="DE6" s="33">
        <f t="shared" si="11"/>
        <v>82.89</v>
      </c>
      <c r="DF6" s="32" t="str">
        <f>IF(DF7="","",IF(DF7="-","【-】","【"&amp;SUBSTITUTE(TEXT(DF7,"#,##0.00"),"-","△")&amp;"】"))</f>
        <v>【89.95】</v>
      </c>
      <c r="DG6" s="33">
        <f>IF(DG7="",NA(),DG7)</f>
        <v>43.1</v>
      </c>
      <c r="DH6" s="33">
        <f t="shared" ref="DH6:DP6" si="12">IF(DH7="",NA(),DH7)</f>
        <v>44.86</v>
      </c>
      <c r="DI6" s="33">
        <f t="shared" si="12"/>
        <v>46.4</v>
      </c>
      <c r="DJ6" s="33">
        <f t="shared" si="12"/>
        <v>47.51</v>
      </c>
      <c r="DK6" s="33">
        <f t="shared" si="12"/>
        <v>48.88</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3">
        <f t="shared" si="13"/>
        <v>0.28999999999999998</v>
      </c>
      <c r="DV6" s="33">
        <f t="shared" si="13"/>
        <v>0.28000000000000003</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3">
        <f t="shared" ref="ED6:EL6" si="14">IF(ED7="",NA(),ED7)</f>
        <v>0.33</v>
      </c>
      <c r="EE6" s="33">
        <f t="shared" si="14"/>
        <v>0.21</v>
      </c>
      <c r="EF6" s="33">
        <f t="shared" si="14"/>
        <v>0.56000000000000005</v>
      </c>
      <c r="EG6" s="33">
        <f t="shared" si="14"/>
        <v>0.11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473278</v>
      </c>
      <c r="D7" s="35">
        <v>46</v>
      </c>
      <c r="E7" s="35">
        <v>1</v>
      </c>
      <c r="F7" s="35">
        <v>0</v>
      </c>
      <c r="G7" s="35">
        <v>1</v>
      </c>
      <c r="H7" s="35" t="s">
        <v>93</v>
      </c>
      <c r="I7" s="35" t="s">
        <v>94</v>
      </c>
      <c r="J7" s="35" t="s">
        <v>95</v>
      </c>
      <c r="K7" s="35" t="s">
        <v>96</v>
      </c>
      <c r="L7" s="35" t="s">
        <v>97</v>
      </c>
      <c r="M7" s="36" t="s">
        <v>98</v>
      </c>
      <c r="N7" s="36">
        <v>93.16</v>
      </c>
      <c r="O7" s="36">
        <v>100</v>
      </c>
      <c r="P7" s="36">
        <v>3142</v>
      </c>
      <c r="Q7" s="36">
        <v>16897</v>
      </c>
      <c r="R7" s="36">
        <v>11.54</v>
      </c>
      <c r="S7" s="36">
        <v>1464.21</v>
      </c>
      <c r="T7" s="36">
        <v>16829</v>
      </c>
      <c r="U7" s="36">
        <v>11.54</v>
      </c>
      <c r="V7" s="36">
        <v>1458.32</v>
      </c>
      <c r="W7" s="36">
        <v>101.21</v>
      </c>
      <c r="X7" s="36">
        <v>104.07</v>
      </c>
      <c r="Y7" s="36">
        <v>103.18</v>
      </c>
      <c r="Z7" s="36">
        <v>106.91</v>
      </c>
      <c r="AA7" s="36">
        <v>114.84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1523.01</v>
      </c>
      <c r="AT7" s="36">
        <v>1225.52</v>
      </c>
      <c r="AU7" s="36">
        <v>1506.2</v>
      </c>
      <c r="AV7" s="36">
        <v>1535.8</v>
      </c>
      <c r="AW7" s="36">
        <v>997.49</v>
      </c>
      <c r="AX7" s="36">
        <v>995.5</v>
      </c>
      <c r="AY7" s="36">
        <v>915.5</v>
      </c>
      <c r="AZ7" s="36">
        <v>963.24</v>
      </c>
      <c r="BA7" s="36">
        <v>381.53</v>
      </c>
      <c r="BB7" s="36">
        <v>391.54</v>
      </c>
      <c r="BC7" s="36">
        <v>262.74</v>
      </c>
      <c r="BD7" s="36">
        <v>26.42</v>
      </c>
      <c r="BE7" s="36">
        <v>24.57</v>
      </c>
      <c r="BF7" s="36">
        <v>28.96</v>
      </c>
      <c r="BG7" s="36">
        <v>34.17</v>
      </c>
      <c r="BH7" s="36">
        <v>29.28</v>
      </c>
      <c r="BI7" s="36">
        <v>414.59</v>
      </c>
      <c r="BJ7" s="36">
        <v>404.78</v>
      </c>
      <c r="BK7" s="36">
        <v>400.38</v>
      </c>
      <c r="BL7" s="36">
        <v>393.27</v>
      </c>
      <c r="BM7" s="36">
        <v>386.97</v>
      </c>
      <c r="BN7" s="36">
        <v>276.38</v>
      </c>
      <c r="BO7" s="36">
        <v>97.72</v>
      </c>
      <c r="BP7" s="36">
        <v>99.34</v>
      </c>
      <c r="BQ7" s="36">
        <v>98.75</v>
      </c>
      <c r="BR7" s="36">
        <v>102.69</v>
      </c>
      <c r="BS7" s="36">
        <v>111.54</v>
      </c>
      <c r="BT7" s="36">
        <v>97.71</v>
      </c>
      <c r="BU7" s="36">
        <v>98.07</v>
      </c>
      <c r="BV7" s="36">
        <v>96.56</v>
      </c>
      <c r="BW7" s="36">
        <v>100.47</v>
      </c>
      <c r="BX7" s="36">
        <v>101.72</v>
      </c>
      <c r="BY7" s="36">
        <v>104.99</v>
      </c>
      <c r="BZ7" s="36">
        <v>199.98</v>
      </c>
      <c r="CA7" s="36">
        <v>197.41</v>
      </c>
      <c r="CB7" s="36">
        <v>198.06</v>
      </c>
      <c r="CC7" s="36">
        <v>189.27</v>
      </c>
      <c r="CD7" s="36">
        <v>176.02</v>
      </c>
      <c r="CE7" s="36">
        <v>173.56</v>
      </c>
      <c r="CF7" s="36">
        <v>172.26</v>
      </c>
      <c r="CG7" s="36">
        <v>177.14</v>
      </c>
      <c r="CH7" s="36">
        <v>169.82</v>
      </c>
      <c r="CI7" s="36">
        <v>168.2</v>
      </c>
      <c r="CJ7" s="36">
        <v>163.72</v>
      </c>
      <c r="CK7" s="36">
        <v>66</v>
      </c>
      <c r="CL7" s="36">
        <v>65.150000000000006</v>
      </c>
      <c r="CM7" s="36">
        <v>63.28</v>
      </c>
      <c r="CN7" s="36">
        <v>62.69</v>
      </c>
      <c r="CO7" s="36">
        <v>67.849999999999994</v>
      </c>
      <c r="CP7" s="36">
        <v>55.84</v>
      </c>
      <c r="CQ7" s="36">
        <v>55.68</v>
      </c>
      <c r="CR7" s="36">
        <v>55.64</v>
      </c>
      <c r="CS7" s="36">
        <v>55.13</v>
      </c>
      <c r="CT7" s="36">
        <v>54.77</v>
      </c>
      <c r="CU7" s="36">
        <v>59.76</v>
      </c>
      <c r="CV7" s="36">
        <v>94.7</v>
      </c>
      <c r="CW7" s="36">
        <v>95.57</v>
      </c>
      <c r="CX7" s="36">
        <v>95.59</v>
      </c>
      <c r="CY7" s="36">
        <v>95</v>
      </c>
      <c r="CZ7" s="36">
        <v>95.74</v>
      </c>
      <c r="DA7" s="36">
        <v>83.11</v>
      </c>
      <c r="DB7" s="36">
        <v>83.18</v>
      </c>
      <c r="DC7" s="36">
        <v>83.09</v>
      </c>
      <c r="DD7" s="36">
        <v>83</v>
      </c>
      <c r="DE7" s="36">
        <v>82.89</v>
      </c>
      <c r="DF7" s="36">
        <v>89.95</v>
      </c>
      <c r="DG7" s="36">
        <v>43.1</v>
      </c>
      <c r="DH7" s="36">
        <v>44.86</v>
      </c>
      <c r="DI7" s="36">
        <v>46.4</v>
      </c>
      <c r="DJ7" s="36">
        <v>47.51</v>
      </c>
      <c r="DK7" s="36">
        <v>48.88</v>
      </c>
      <c r="DL7" s="36">
        <v>37.090000000000003</v>
      </c>
      <c r="DM7" s="36">
        <v>38.07</v>
      </c>
      <c r="DN7" s="36">
        <v>39.06</v>
      </c>
      <c r="DO7" s="36">
        <v>46.66</v>
      </c>
      <c r="DP7" s="36">
        <v>47.46</v>
      </c>
      <c r="DQ7" s="36">
        <v>47.18</v>
      </c>
      <c r="DR7" s="36">
        <v>0</v>
      </c>
      <c r="DS7" s="36">
        <v>0</v>
      </c>
      <c r="DT7" s="36">
        <v>0</v>
      </c>
      <c r="DU7" s="36">
        <v>0.28999999999999998</v>
      </c>
      <c r="DV7" s="36">
        <v>0.28000000000000003</v>
      </c>
      <c r="DW7" s="36">
        <v>6.63</v>
      </c>
      <c r="DX7" s="36">
        <v>7.73</v>
      </c>
      <c r="DY7" s="36">
        <v>8.8699999999999992</v>
      </c>
      <c r="DZ7" s="36">
        <v>9.85</v>
      </c>
      <c r="EA7" s="36">
        <v>9.7100000000000009</v>
      </c>
      <c r="EB7" s="36">
        <v>13.18</v>
      </c>
      <c r="EC7" s="36">
        <v>0</v>
      </c>
      <c r="ED7" s="36">
        <v>0.33</v>
      </c>
      <c r="EE7" s="36">
        <v>0.21</v>
      </c>
      <c r="EF7" s="36">
        <v>0.56000000000000005</v>
      </c>
      <c r="EG7" s="36">
        <v>0.11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2017-02-15T00:14:50Z</cp:lastPrinted>
  <dcterms:created xsi:type="dcterms:W3CDTF">2017-02-01T08:51:58Z</dcterms:created>
  <dcterms:modified xsi:type="dcterms:W3CDTF">2017-02-21T05:36:16Z</dcterms:modified>
  <cp:category/>
</cp:coreProperties>
</file>