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03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<sst xmlns="http://schemas.openxmlformats.org/spreadsheetml/2006/main" count="221" uniqueCount="111">
  <si>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</si>
  <si>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</si>
  <si>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</si>
  <si>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</si>
  <si>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</si>
  <si>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</si>
  <si>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</si>
  <si>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</si>
  <si>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</si>
  <si>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</si>
  <si>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</si>
  <si>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</si>
  <si>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</si>
  <si>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</si>
  <si>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</si>
  <si>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</si>
  <si>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</si>
  <si>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</si>
  <si>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</si>
  <si>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</si>
  <si>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</si>
  <si>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</si>
  <si>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</si>
  <si>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</si>
  <si>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</si>
  <si>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</si>
  <si>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</si>
  <si>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</si>
  <si>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</si>
  <si>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</si>
  <si>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</si>
  <si>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</si>
  <si>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</si>
  <si>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</si>
  <si>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</si>
  <si>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</si>
  <si>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</si>
  <si>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</si>
  <si>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</si>
  <si>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</si>
  <si>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</si>
  <si>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</si>
  <si>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</si>
  <si>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</si>
  <si>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</si>
  <si>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</si>
  <si>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</si>
  <si>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</si>
  <si>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</si>
  <si>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</si>
  <si>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</si>
  <si>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</si>
  <si>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</si>
  <si>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</si>
  <si>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</si>
  <si>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</si>
  <si>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</si>
  <si>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</si>
  <si>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</si>
  <si>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</si>
  <si>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</si>
  <si>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</si>
  <si>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</si>
  <si>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</si>
  <si>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</si>
  <si>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</si>
  <si>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</si>
  <si>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</si>
  <si>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</si>
  <si>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</si>
  <si>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</si>
  <si>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</si>
  <si>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</si>
  <si>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</si>
  <si>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</si>
  <si>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</si>
  <si>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</si>
  <si>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</si>
  <si>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</si>
  <si>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</si>
  <si>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</si>
  <si>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</si>
  <si>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</si>
  <si>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</si>
  <si>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</si>
  <si>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</si>
  <si>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</si>
  <si>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</si>
  <si>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</si>
  <si>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</si>
  <si>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</si>
  <si>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</si>
  <si>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</si>
  <si>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</si>
  <si>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</si>
  <si>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</si>
  <si>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読谷村</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</si>
  <si>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</si>
  <si>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</si>
  <si>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</si>
  <si>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</si>
  <si>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</si>
  <si>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</si>
  <si>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</si>
  <si>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</si>
  <si>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</si>
  <si>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</si>
  <si>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</si>
  <si>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①H24より米軍基地の上水道使用水量の減少に伴って料金収入が減少していたが、H27は接続人口の増加に伴い料金収入は約6.5％増となっており、収益的収支比率も約2.1％改善している。
④未普及解消に向けて面整備に取り組んでいる途上にあり、公債費負担は高額となっている。
⑤経費回収率は、面整備に取り組んでいる途上にあることから平均値を下回っている。汚水処理費は償還金が前年度比約4～5％増加で推移している。
⑥汚水処理費は平均値を下回っているが、汚水処理費が償還金の増と合わせて年間対前年度比約4～5％増加していることと、H24年度より米軍基地の使用水量の減少に伴って汚水処理原価が150円強で推移している。
⑦平均値を上回っており現状の施設規模は適切と判断できる。面整備計画の拡大を計画しており、施設増設の検討を行っていく。
⑧面整備を進めている途上にあり、接続率は平均値を下回っている。水洗化率向上のための普及啓蒙活動の強化に取り組んでいる。</t>
    <phoneticPr fontId="4"/>
  </si>
  <si>
    <t>③読谷村公共下水道事業については、平成８年度に供用開始し、20年が経過している。現在まで管渠の老朽化については該当する管渠がない。今後は、マンホールポンプの老朽化に伴う更新や鉄蓋の取り替えを計画的に進めていく必要がある。</t>
    <phoneticPr fontId="4"/>
  </si>
  <si>
    <t>料金水準適正化の検討、普及啓蒙活動の強化などを実施し、他会計繰入金の依存度を下げる必要がある。しかし、料金水準は住民の理解や議決を得る必要があるため、他市町村と比較して高額な設定にはできず、また、未普及解消をはじめとして、施設や管渠の更新事業も必要な事業として取り組んでいかなければならない。これらのバランスをとりながらの経営となるため、今後の大きな改善は難しいと考えられるが、可能な取り組み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</si>
</sst>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813952"/>
        <c:axId val="508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50813952"/>
        <c:axId val="50828416"/>
      </c:lineChart>
      <c:dateAx>
        <c:axId val="50813952"/>
        <c:scaling>
          <c:orientation val="minMax"/>
        </c:scaling>
        <c:delete val="1"/>
        <c:axPos val="b"/>
        <c:numFmt formatCode="ge" sourceLinked="1"/>
        <c:majorTickMark val="none"/>
        <c:minorTickMark val="none"/>
        <c:tickLblPos val="none"/>
        <c:crossAx val="50828416"/>
        <c:crosses val="autoZero"/>
        <c:auto val="1"/>
        <c:lblOffset val="100"/>
        <c:baseTimeUnit val="years"/>
      </c:dateAx>
      <c:valAx>
        <c:axId val="508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58.28</c:v>
                </c:pt>
                <c:pt idx="1">
                  <c:v>57.42</c:v>
                </c:pt>
                <c:pt idx="2">
                  <c:v>56.63</c:v>
                </c:pt>
                <c:pt idx="3">
                  <c:v>56.93</c:v>
                </c:pt>
                <c:pt idx="4">
                  <c:v>56.32</c:v>
                </c:pt>
              </c:numCache>
            </c:numRef>
          </c:val>
        </c:ser>
        <c:dLbls>
          <c:showLegendKey val="0"/>
          <c:showVal val="0"/>
          <c:showCatName val="0"/>
          <c:showSerName val="0"/>
          <c:showPercent val="0"/>
          <c:showBubbleSize val="0"/>
        </c:dLbls>
        <c:gapWidth val="150"/>
        <c:axId val="64830848"/>
        <c:axId val="648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64830848"/>
        <c:axId val="64849408"/>
      </c:lineChart>
      <c:dateAx>
        <c:axId val="64830848"/>
        <c:scaling>
          <c:orientation val="minMax"/>
        </c:scaling>
        <c:delete val="1"/>
        <c:axPos val="b"/>
        <c:numFmt formatCode="ge" sourceLinked="1"/>
        <c:majorTickMark val="none"/>
        <c:minorTickMark val="none"/>
        <c:tickLblPos val="none"/>
        <c:crossAx val="64849408"/>
        <c:crosses val="autoZero"/>
        <c:auto val="1"/>
        <c:lblOffset val="100"/>
        <c:baseTimeUnit val="years"/>
      </c:dateAx>
      <c:valAx>
        <c:axId val="648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62.25</c:v>
                </c:pt>
                <c:pt idx="1">
                  <c:v>60.19</c:v>
                </c:pt>
                <c:pt idx="2">
                  <c:v>60.44</c:v>
                </c:pt>
                <c:pt idx="3">
                  <c:v>60.37</c:v>
                </c:pt>
                <c:pt idx="4">
                  <c:v>63.08</c:v>
                </c:pt>
              </c:numCache>
            </c:numRef>
          </c:val>
        </c:ser>
        <c:dLbls>
          <c:showLegendKey val="0"/>
          <c:showVal val="0"/>
          <c:showCatName val="0"/>
          <c:showSerName val="0"/>
          <c:showPercent val="0"/>
          <c:showBubbleSize val="0"/>
        </c:dLbls>
        <c:gapWidth val="150"/>
        <c:axId val="64953344"/>
        <c:axId val="649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64953344"/>
        <c:axId val="64955520"/>
      </c:lineChart>
      <c:dateAx>
        <c:axId val="64953344"/>
        <c:scaling>
          <c:orientation val="minMax"/>
        </c:scaling>
        <c:delete val="1"/>
        <c:axPos val="b"/>
        <c:numFmt formatCode="ge" sourceLinked="1"/>
        <c:majorTickMark val="none"/>
        <c:minorTickMark val="none"/>
        <c:tickLblPos val="none"/>
        <c:crossAx val="64955520"/>
        <c:crosses val="autoZero"/>
        <c:auto val="1"/>
        <c:lblOffset val="100"/>
        <c:baseTimeUnit val="years"/>
      </c:dateAx>
      <c:valAx>
        <c:axId val="649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83.63</c:v>
                </c:pt>
                <c:pt idx="1">
                  <c:v>80.86</c:v>
                </c:pt>
                <c:pt idx="2">
                  <c:v>72.010000000000005</c:v>
                </c:pt>
                <c:pt idx="3">
                  <c:v>70.180000000000007</c:v>
                </c:pt>
                <c:pt idx="4">
                  <c:v>72.31</c:v>
                </c:pt>
              </c:numCache>
            </c:numRef>
          </c:val>
        </c:ser>
        <c:dLbls>
          <c:showLegendKey val="0"/>
          <c:showVal val="0"/>
          <c:showCatName val="0"/>
          <c:showSerName val="0"/>
          <c:showPercent val="0"/>
          <c:showBubbleSize val="0"/>
        </c:dLbls>
        <c:gapWidth val="150"/>
        <c:axId val="50842240"/>
        <c:axId val="62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42240"/>
        <c:axId val="62530304"/>
      </c:lineChart>
      <c:dateAx>
        <c:axId val="50842240"/>
        <c:scaling>
          <c:orientation val="minMax"/>
        </c:scaling>
        <c:delete val="1"/>
        <c:axPos val="b"/>
        <c:numFmt formatCode="ge" sourceLinked="1"/>
        <c:majorTickMark val="none"/>
        <c:minorTickMark val="none"/>
        <c:tickLblPos val="none"/>
        <c:crossAx val="62530304"/>
        <c:crosses val="autoZero"/>
        <c:auto val="1"/>
        <c:lblOffset val="100"/>
        <c:baseTimeUnit val="years"/>
      </c:dateAx>
      <c:valAx>
        <c:axId val="62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552320"/>
        <c:axId val="625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552320"/>
        <c:axId val="62554496"/>
      </c:lineChart>
      <c:dateAx>
        <c:axId val="62552320"/>
        <c:scaling>
          <c:orientation val="minMax"/>
        </c:scaling>
        <c:delete val="1"/>
        <c:axPos val="b"/>
        <c:numFmt formatCode="ge" sourceLinked="1"/>
        <c:majorTickMark val="none"/>
        <c:minorTickMark val="none"/>
        <c:tickLblPos val="none"/>
        <c:crossAx val="62554496"/>
        <c:crosses val="autoZero"/>
        <c:auto val="1"/>
        <c:lblOffset val="100"/>
        <c:baseTimeUnit val="years"/>
      </c:dateAx>
      <c:valAx>
        <c:axId val="62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06560"/>
        <c:axId val="643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06560"/>
        <c:axId val="64312832"/>
      </c:lineChart>
      <c:dateAx>
        <c:axId val="64306560"/>
        <c:scaling>
          <c:orientation val="minMax"/>
        </c:scaling>
        <c:delete val="1"/>
        <c:axPos val="b"/>
        <c:numFmt formatCode="ge" sourceLinked="1"/>
        <c:majorTickMark val="none"/>
        <c:minorTickMark val="none"/>
        <c:tickLblPos val="none"/>
        <c:crossAx val="64312832"/>
        <c:crosses val="autoZero"/>
        <c:auto val="1"/>
        <c:lblOffset val="100"/>
        <c:baseTimeUnit val="years"/>
      </c:dateAx>
      <c:valAx>
        <c:axId val="643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35872"/>
        <c:axId val="64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35872"/>
        <c:axId val="64337792"/>
      </c:lineChart>
      <c:dateAx>
        <c:axId val="64335872"/>
        <c:scaling>
          <c:orientation val="minMax"/>
        </c:scaling>
        <c:delete val="1"/>
        <c:axPos val="b"/>
        <c:numFmt formatCode="ge" sourceLinked="1"/>
        <c:majorTickMark val="none"/>
        <c:minorTickMark val="none"/>
        <c:tickLblPos val="none"/>
        <c:crossAx val="64337792"/>
        <c:crosses val="autoZero"/>
        <c:auto val="1"/>
        <c:lblOffset val="100"/>
        <c:baseTimeUnit val="years"/>
      </c:dateAx>
      <c:valAx>
        <c:axId val="64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59808"/>
        <c:axId val="64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59808"/>
        <c:axId val="64378368"/>
      </c:lineChart>
      <c:dateAx>
        <c:axId val="64359808"/>
        <c:scaling>
          <c:orientation val="minMax"/>
        </c:scaling>
        <c:delete val="1"/>
        <c:axPos val="b"/>
        <c:numFmt formatCode="ge" sourceLinked="1"/>
        <c:majorTickMark val="none"/>
        <c:minorTickMark val="none"/>
        <c:tickLblPos val="none"/>
        <c:crossAx val="64378368"/>
        <c:crosses val="autoZero"/>
        <c:auto val="1"/>
        <c:lblOffset val="100"/>
        <c:baseTimeUnit val="years"/>
      </c:dateAx>
      <c:valAx>
        <c:axId val="64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2166.69</c:v>
                </c:pt>
                <c:pt idx="1">
                  <c:v>2537.92</c:v>
                </c:pt>
                <c:pt idx="2">
                  <c:v>2983.88</c:v>
                </c:pt>
                <c:pt idx="3">
                  <c:v>2748.71</c:v>
                </c:pt>
                <c:pt idx="4">
                  <c:v>2849.61</c:v>
                </c:pt>
              </c:numCache>
            </c:numRef>
          </c:val>
        </c:ser>
        <c:dLbls>
          <c:showLegendKey val="0"/>
          <c:showVal val="0"/>
          <c:showCatName val="0"/>
          <c:showSerName val="0"/>
          <c:showPercent val="0"/>
          <c:showBubbleSize val="0"/>
        </c:dLbls>
        <c:gapWidth val="150"/>
        <c:axId val="64390656"/>
        <c:axId val="643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64390656"/>
        <c:axId val="64392576"/>
      </c:lineChart>
      <c:dateAx>
        <c:axId val="64390656"/>
        <c:scaling>
          <c:orientation val="minMax"/>
        </c:scaling>
        <c:delete val="1"/>
        <c:axPos val="b"/>
        <c:numFmt formatCode="ge" sourceLinked="1"/>
        <c:majorTickMark val="none"/>
        <c:minorTickMark val="none"/>
        <c:tickLblPos val="none"/>
        <c:crossAx val="64392576"/>
        <c:crosses val="autoZero"/>
        <c:auto val="1"/>
        <c:lblOffset val="100"/>
        <c:baseTimeUnit val="years"/>
      </c:dateAx>
      <c:valAx>
        <c:axId val="643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68.91</c:v>
                </c:pt>
                <c:pt idx="1">
                  <c:v>62.94</c:v>
                </c:pt>
                <c:pt idx="2">
                  <c:v>49.41</c:v>
                </c:pt>
                <c:pt idx="3">
                  <c:v>49.49</c:v>
                </c:pt>
                <c:pt idx="4">
                  <c:v>51.1</c:v>
                </c:pt>
              </c:numCache>
            </c:numRef>
          </c:val>
        </c:ser>
        <c:dLbls>
          <c:showLegendKey val="0"/>
          <c:showVal val="0"/>
          <c:showCatName val="0"/>
          <c:showSerName val="0"/>
          <c:showPercent val="0"/>
          <c:showBubbleSize val="0"/>
        </c:dLbls>
        <c:gapWidth val="150"/>
        <c:axId val="64779392"/>
        <c:axId val="647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64779392"/>
        <c:axId val="64781312"/>
      </c:lineChart>
      <c:dateAx>
        <c:axId val="64779392"/>
        <c:scaling>
          <c:orientation val="minMax"/>
        </c:scaling>
        <c:delete val="1"/>
        <c:axPos val="b"/>
        <c:numFmt formatCode="ge" sourceLinked="1"/>
        <c:majorTickMark val="none"/>
        <c:minorTickMark val="none"/>
        <c:tickLblPos val="none"/>
        <c:crossAx val="64781312"/>
        <c:crosses val="autoZero"/>
        <c:auto val="1"/>
        <c:lblOffset val="100"/>
        <c:baseTimeUnit val="years"/>
      </c:dateAx>
      <c:valAx>
        <c:axId val="647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119.09</c:v>
                </c:pt>
                <c:pt idx="1">
                  <c:v>125.56</c:v>
                </c:pt>
                <c:pt idx="2">
                  <c:v>151.4</c:v>
                </c:pt>
                <c:pt idx="3">
                  <c:v>155.72</c:v>
                </c:pt>
                <c:pt idx="4">
                  <c:v>150.84</c:v>
                </c:pt>
              </c:numCache>
            </c:numRef>
          </c:val>
        </c:ser>
        <c:dLbls>
          <c:showLegendKey val="0"/>
          <c:showVal val="0"/>
          <c:showCatName val="0"/>
          <c:showSerName val="0"/>
          <c:showPercent val="0"/>
          <c:showBubbleSize val="0"/>
        </c:dLbls>
        <c:gapWidth val="150"/>
        <c:axId val="64815104"/>
        <c:axId val="648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64815104"/>
        <c:axId val="64817024"/>
      </c:lineChart>
      <c:dateAx>
        <c:axId val="64815104"/>
        <c:scaling>
          <c:orientation val="minMax"/>
        </c:scaling>
        <c:delete val="1"/>
        <c:axPos val="b"/>
        <c:numFmt formatCode="ge" sourceLinked="1"/>
        <c:majorTickMark val="none"/>
        <c:minorTickMark val="none"/>
        <c:tickLblPos val="none"/>
        <c:crossAx val="64817024"/>
        <c:crosses val="autoZero"/>
        <c:auto val="1"/>
        <c:lblOffset val="100"/>
        <c:baseTimeUnit val="years"/>
      </c:dateAx>
      <c:valAx>
        <c:axId val="648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読谷村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41214</v>
      </c>
      <c r="AM8" s="47"/>
      <c r="AN8" s="47"/>
      <c r="AO8" s="47"/>
      <c r="AP8" s="47"/>
      <c r="AQ8" s="47"/>
      <c r="AR8" s="47"/>
      <c r="AS8" s="47"/>
      <c r="AT8" s="43">
        <f>データ!S6</f>
        <v>35.28</v>
      </c>
      <c r="AU8" s="43"/>
      <c r="AV8" s="43"/>
      <c r="AW8" s="43"/>
      <c r="AX8" s="43"/>
      <c r="AY8" s="43"/>
      <c r="AZ8" s="43"/>
      <c r="BA8" s="43"/>
      <c r="BB8" s="43">
        <f>データ!T6</f>
        <v>1168.2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23.44</v>
      </c>
      <c r="Q10" s="43"/>
      <c r="R10" s="43"/>
      <c r="S10" s="43"/>
      <c r="T10" s="43"/>
      <c r="U10" s="43"/>
      <c r="V10" s="43"/>
      <c r="W10" s="43">
        <f>データ!P6</f>
        <v>98.53</v>
      </c>
      <c r="X10" s="43"/>
      <c r="Y10" s="43"/>
      <c r="Z10" s="43"/>
      <c r="AA10" s="43"/>
      <c r="AB10" s="43"/>
      <c r="AC10" s="43"/>
      <c r="AD10" s="47">
        <f>データ!Q6</f>
        <v>1263</v>
      </c>
      <c r="AE10" s="47"/>
      <c r="AF10" s="47"/>
      <c r="AG10" s="47"/>
      <c r="AH10" s="47"/>
      <c r="AI10" s="47"/>
      <c r="AJ10" s="47"/>
      <c r="AK10" s="2"/>
      <c r="AL10" s="47">
        <f>データ!U6</f>
        <v>9658</v>
      </c>
      <c r="AM10" s="47"/>
      <c r="AN10" s="47"/>
      <c r="AO10" s="47"/>
      <c r="AP10" s="47"/>
      <c r="AQ10" s="47"/>
      <c r="AR10" s="47"/>
      <c r="AS10" s="47"/>
      <c r="AT10" s="43">
        <f>データ!V6</f>
        <v>3.82</v>
      </c>
      <c r="AU10" s="43"/>
      <c r="AV10" s="43"/>
      <c r="AW10" s="43"/>
      <c r="AX10" s="43"/>
      <c r="AY10" s="43"/>
      <c r="AZ10" s="43"/>
      <c r="BA10" s="43"/>
      <c r="BB10" s="43">
        <f>データ!W6</f>
        <v>2528.27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473243</v>
      </c>
      <c r="D6" s="31">
        <f t="shared" si="3"/>
        <v>47</v>
      </c>
      <c r="E6" s="31">
        <f t="shared" si="3"/>
        <v>17</v>
      </c>
      <c r="F6" s="31">
        <f t="shared" si="3"/>
        <v>1</v>
      </c>
      <c r="G6" s="31">
        <f t="shared" si="3"/>
        <v>0</v>
      </c>
      <c r="H6" s="31" t="str">
        <f t="shared" si="3"/>
        <v>沖縄県　読谷村</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23.44</v>
      </c>
      <c r="P6" s="32">
        <f t="shared" si="3"/>
        <v>98.53</v>
      </c>
      <c r="Q6" s="32">
        <f t="shared" si="3"/>
        <v>1263</v>
      </c>
      <c r="R6" s="32">
        <f t="shared" si="3"/>
        <v>41214</v>
      </c>
      <c r="S6" s="32">
        <f t="shared" si="3"/>
        <v>35.28</v>
      </c>
      <c r="T6" s="32">
        <f t="shared" si="3"/>
        <v>1168.2</v>
      </c>
      <c r="U6" s="32">
        <f t="shared" si="3"/>
        <v>9658</v>
      </c>
      <c r="V6" s="32">
        <f t="shared" si="3"/>
        <v>3.82</v>
      </c>
      <c r="W6" s="32">
        <f t="shared" si="3"/>
        <v>2528.27</v>
      </c>
      <c r="X6" s="33">
        <f>IF(X7="",NA(),X7)</f>
        <v>83.63</v>
      </c>
      <c r="Y6" s="33">
        <f t="shared" ref="Y6:AG6" si="4">IF(Y7="",NA(),Y7)</f>
        <v>80.86</v>
      </c>
      <c r="Z6" s="33">
        <f t="shared" si="4"/>
        <v>72.010000000000005</v>
      </c>
      <c r="AA6" s="33">
        <f t="shared" si="4"/>
        <v>70.180000000000007</v>
      </c>
      <c r="AB6" s="33">
        <f t="shared" si="4"/>
        <v>72.31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2166.69</v>
      </c>
      <c r="BF6" s="33">
        <f t="shared" ref="BF6:BN6" si="7">IF(BF7="",NA(),BF7)</f>
        <v>2537.92</v>
      </c>
      <c r="BG6" s="33">
        <f t="shared" si="7"/>
        <v>2983.88</v>
      </c>
      <c r="BH6" s="33">
        <f t="shared" si="7"/>
        <v>2748.71</v>
      </c>
      <c r="BI6" s="33">
        <f t="shared" si="7"/>
        <v>2849.61</v>
      </c>
      <c r="BJ6" s="33">
        <f t="shared" si="7"/>
        <v>1334.01</v>
      </c>
      <c r="BK6" s="33">
        <f t="shared" si="7"/>
        <v>1273.52</v>
      </c>
      <c r="BL6" s="33">
        <f t="shared" si="7"/>
        <v>1209.95</v>
      </c>
      <c r="BM6" s="33">
        <f t="shared" si="7"/>
        <v>1136.5</v>
      </c>
      <c r="BN6" s="33">
        <f t="shared" si="7"/>
        <v>1118.56</v>
      </c>
      <c r="BO6" s="32" t="str">
        <f>IF(BO7="","",IF(BO7="-","【-】","【"&amp;SUBSTITUTE(TEXT(BO7,"#,##0.00"),"-","△")&amp;"】"))</f>
        <v>【763.62】</v>
      </c>
      <c r="BP6" s="33">
        <f>IF(BP7="",NA(),BP7)</f>
        <v>68.91</v>
      </c>
      <c r="BQ6" s="33">
        <f t="shared" ref="BQ6:BY6" si="8">IF(BQ7="",NA(),BQ7)</f>
        <v>62.94</v>
      </c>
      <c r="BR6" s="33">
        <f t="shared" si="8"/>
        <v>49.41</v>
      </c>
      <c r="BS6" s="33">
        <f t="shared" si="8"/>
        <v>49.49</v>
      </c>
      <c r="BT6" s="33">
        <f t="shared" si="8"/>
        <v>51.1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119.09</v>
      </c>
      <c r="CB6" s="33">
        <f t="shared" ref="CB6:CJ6" si="9">IF(CB7="",NA(),CB7)</f>
        <v>125.56</v>
      </c>
      <c r="CC6" s="33">
        <f t="shared" si="9"/>
        <v>151.4</v>
      </c>
      <c r="CD6" s="33">
        <f t="shared" si="9"/>
        <v>155.72</v>
      </c>
      <c r="CE6" s="33">
        <f t="shared" si="9"/>
        <v>150.84</v>
      </c>
      <c r="CF6" s="33">
        <f t="shared" si="9"/>
        <v>224.83</v>
      </c>
      <c r="CG6" s="33">
        <f t="shared" si="9"/>
        <v>224.94</v>
      </c>
      <c r="CH6" s="33">
        <f t="shared" si="9"/>
        <v>220.67</v>
      </c>
      <c r="CI6" s="33">
        <f t="shared" si="9"/>
        <v>217.82</v>
      </c>
      <c r="CJ6" s="33">
        <f t="shared" si="9"/>
        <v>215.28</v>
      </c>
      <c r="CK6" s="32" t="str">
        <f>IF(CK7="","",IF(CK7="-","【-】","【"&amp;SUBSTITUTE(TEXT(CK7,"#,##0.00"),"-","△")&amp;"】"))</f>
        <v>【139.70】</v>
      </c>
      <c r="CL6" s="33">
        <f>IF(CL7="",NA(),CL7)</f>
        <v>58.28</v>
      </c>
      <c r="CM6" s="33">
        <f t="shared" ref="CM6:CU6" si="10">IF(CM7="",NA(),CM7)</f>
        <v>57.42</v>
      </c>
      <c r="CN6" s="33">
        <f t="shared" si="10"/>
        <v>56.63</v>
      </c>
      <c r="CO6" s="33">
        <f t="shared" si="10"/>
        <v>56.93</v>
      </c>
      <c r="CP6" s="33">
        <f t="shared" si="10"/>
        <v>56.32</v>
      </c>
      <c r="CQ6" s="33">
        <f t="shared" si="10"/>
        <v>53.79</v>
      </c>
      <c r="CR6" s="33">
        <f t="shared" si="10"/>
        <v>55.41</v>
      </c>
      <c r="CS6" s="33">
        <f t="shared" si="10"/>
        <v>55.81</v>
      </c>
      <c r="CT6" s="33">
        <f t="shared" si="10"/>
        <v>54.44</v>
      </c>
      <c r="CU6" s="33">
        <f t="shared" si="10"/>
        <v>54.67</v>
      </c>
      <c r="CV6" s="32" t="str">
        <f>IF(CV7="","",IF(CV7="-","【-】","【"&amp;SUBSTITUTE(TEXT(CV7,"#,##0.00"),"-","△")&amp;"】"))</f>
        <v>【60.01】</v>
      </c>
      <c r="CW6" s="33">
        <f>IF(CW7="",NA(),CW7)</f>
        <v>62.25</v>
      </c>
      <c r="CX6" s="33">
        <f t="shared" ref="CX6:DF6" si="11">IF(CX7="",NA(),CX7)</f>
        <v>60.19</v>
      </c>
      <c r="CY6" s="33">
        <f t="shared" si="11"/>
        <v>60.44</v>
      </c>
      <c r="CZ6" s="33">
        <f t="shared" si="11"/>
        <v>60.37</v>
      </c>
      <c r="DA6" s="33">
        <f t="shared" si="11"/>
        <v>63.08</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473243</v>
      </c>
      <c r="D7" s="35">
        <v>47</v>
      </c>
      <c r="E7" s="35">
        <v>17</v>
      </c>
      <c r="F7" s="35">
        <v>1</v>
      </c>
      <c r="G7" s="35">
        <v>0</v>
      </c>
      <c r="H7" s="35" t="s">
        <v>96</v>
      </c>
      <c r="I7" s="35" t="s">
        <v>97</v>
      </c>
      <c r="J7" s="35" t="s">
        <v>98</v>
      </c>
      <c r="K7" s="35" t="s">
        <v>99</v>
      </c>
      <c r="L7" s="35" t="s">
        <v>100</v>
      </c>
      <c r="M7" s="36" t="s">
        <v>101</v>
      </c>
      <c r="N7" s="36" t="s">
        <v>102</v>
      </c>
      <c r="O7" s="36">
        <v>23.44</v>
      </c>
      <c r="P7" s="36">
        <v>98.53</v>
      </c>
      <c r="Q7" s="36">
        <v>1263</v>
      </c>
      <c r="R7" s="36">
        <v>41214</v>
      </c>
      <c r="S7" s="36">
        <v>35.28</v>
      </c>
      <c r="T7" s="36">
        <v>1168.2</v>
      </c>
      <c r="U7" s="36">
        <v>9658</v>
      </c>
      <c r="V7" s="36">
        <v>3.82</v>
      </c>
      <c r="W7" s="36">
        <v>2528.27</v>
      </c>
      <c r="X7" s="36">
        <v>83.63</v>
      </c>
      <c r="Y7" s="36">
        <v>80.86</v>
      </c>
      <c r="Z7" s="36">
        <v>72.010000000000005</v>
      </c>
      <c r="AA7" s="36">
        <v>70.180000000000007</v>
      </c>
      <c r="AB7" s="36">
        <v>72.31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2166.69</v>
      </c>
      <c r="BF7" s="36">
        <v>2537.92</v>
      </c>
      <c r="BG7" s="36">
        <v>2983.88</v>
      </c>
      <c r="BH7" s="36">
        <v>2748.71</v>
      </c>
      <c r="BI7" s="36">
        <v>2849.61</v>
      </c>
      <c r="BJ7" s="36">
        <v>1334.01</v>
      </c>
      <c r="BK7" s="36">
        <v>1273.52</v>
      </c>
      <c r="BL7" s="36">
        <v>1209.95</v>
      </c>
      <c r="BM7" s="36">
        <v>1136.5</v>
      </c>
      <c r="BN7" s="36">
        <v>1118.56</v>
      </c>
      <c r="BO7" s="36">
        <v>763.62</v>
      </c>
      <c r="BP7" s="36">
        <v>68.91</v>
      </c>
      <c r="BQ7" s="36">
        <v>62.94</v>
      </c>
      <c r="BR7" s="36">
        <v>49.41</v>
      </c>
      <c r="BS7" s="36">
        <v>49.49</v>
      </c>
      <c r="BT7" s="36">
        <v>51.1</v>
      </c>
      <c r="BU7" s="36">
        <v>67.14</v>
      </c>
      <c r="BV7" s="36">
        <v>67.849999999999994</v>
      </c>
      <c r="BW7" s="36">
        <v>69.48</v>
      </c>
      <c r="BX7" s="36">
        <v>71.650000000000006</v>
      </c>
      <c r="BY7" s="36">
        <v>72.33</v>
      </c>
      <c r="BZ7" s="36">
        <v>98.53</v>
      </c>
      <c r="CA7" s="36">
        <v>119.09</v>
      </c>
      <c r="CB7" s="36">
        <v>125.56</v>
      </c>
      <c r="CC7" s="36">
        <v>151.4</v>
      </c>
      <c r="CD7" s="36">
        <v>155.72</v>
      </c>
      <c r="CE7" s="36">
        <v>150.84</v>
      </c>
      <c r="CF7" s="36">
        <v>224.83</v>
      </c>
      <c r="CG7" s="36">
        <v>224.94</v>
      </c>
      <c r="CH7" s="36">
        <v>220.67</v>
      </c>
      <c r="CI7" s="36">
        <v>217.82</v>
      </c>
      <c r="CJ7" s="36">
        <v>215.28</v>
      </c>
      <c r="CK7" s="36">
        <v>139.69999999999999</v>
      </c>
      <c r="CL7" s="36">
        <v>58.28</v>
      </c>
      <c r="CM7" s="36">
        <v>57.42</v>
      </c>
      <c r="CN7" s="36">
        <v>56.63</v>
      </c>
      <c r="CO7" s="36">
        <v>56.93</v>
      </c>
      <c r="CP7" s="36">
        <v>56.32</v>
      </c>
      <c r="CQ7" s="36">
        <v>53.79</v>
      </c>
      <c r="CR7" s="36">
        <v>55.41</v>
      </c>
      <c r="CS7" s="36">
        <v>55.81</v>
      </c>
      <c r="CT7" s="36">
        <v>54.44</v>
      </c>
      <c r="CU7" s="36">
        <v>54.67</v>
      </c>
      <c r="CV7" s="36">
        <v>60.01</v>
      </c>
      <c r="CW7" s="36">
        <v>62.25</v>
      </c>
      <c r="CX7" s="36">
        <v>60.19</v>
      </c>
      <c r="CY7" s="36">
        <v>60.44</v>
      </c>
      <c r="CZ7" s="36">
        <v>60.37</v>
      </c>
      <c r="DA7" s="36">
        <v>63.08</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2017-02-08T02:56:05Z</dcterms:created>
  <dcterms:modified xsi:type="dcterms:W3CDTF">2017-02-21T05:43:04Z</dcterms:modified>
  <cp:category/>
</cp:coreProperties>
</file>