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<sst xmlns="http://schemas.openxmlformats.org/spreadsheetml/2006/main" count="217" uniqueCount="107">
  <si>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</si>
  <si>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</si>
  <si>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</si>
  <si>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</si>
  <si>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</si>
  <si>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</si>
  <si>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</si>
  <si>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</si>
  <si>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</si>
  <si>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</si>
  <si>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</si>
  <si>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</si>
  <si>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</si>
  <si>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</si>
  <si>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</si>
  <si>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</si>
  <si>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</si>
  <si>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</si>
  <si>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</si>
  <si>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</si>
  <si>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</si>
  <si>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</si>
  <si>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</si>
  <si>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</si>
  <si>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</si>
  <si>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</si>
  <si>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</si>
  <si>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</si>
  <si>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</si>
  <si>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</si>
  <si>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</si>
  <si>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</si>
  <si>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</si>
  <si>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</si>
  <si>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</si>
  <si>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</si>
  <si>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</si>
  <si>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</si>
  <si>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</si>
  <si>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</si>
  <si>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</si>
  <si>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</si>
  <si>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</si>
  <si>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</si>
  <si>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</si>
  <si>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</si>
  <si>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</si>
  <si>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</si>
  <si>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</si>
  <si>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</si>
  <si>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</si>
  <si>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</si>
  <si>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</si>
  <si>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</si>
  <si>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</si>
  <si>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</si>
  <si>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</si>
  <si>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</si>
  <si>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</si>
  <si>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</si>
  <si>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</si>
  <si>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</si>
  <si>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</si>
  <si>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</si>
  <si>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</si>
  <si>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</si>
  <si>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</si>
  <si>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</si>
  <si>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</si>
  <si>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</si>
  <si>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</si>
  <si>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</si>
  <si>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</si>
  <si>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</si>
  <si>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</si>
  <si>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</si>
  <si>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</si>
  <si>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</si>
  <si>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</si>
  <si>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</si>
  <si>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</si>
  <si>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</si>
  <si>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</si>
  <si>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</si>
  <si>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</si>
  <si>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</si>
  <si>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</si>
  <si>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</si>
  <si>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</si>
  <si>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</si>
  <si>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</si>
  <si>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</si>
  <si>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</si>
  <si>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読谷村</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</si>
  <si>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</si>
  <si>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</si>
  <si>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</si>
  <si>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</si>
  <si>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</si>
  <si>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</si>
  <si>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</si>
  <si>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</si>
  <si>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</si>
  <si>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</si>
  <si>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経営状況は概ね良好と判断できる。しかし、今後10年で更新需要が増えることから起債の発行等も予想される。さらに人口減による給水収益の減、耐震化推進等による費用の増が見込まれる。これらに備えるための財政計画、投資計画の策定及び人や組織のあり方等、経営基盤を強化していく必要がある。</t>
    <phoneticPr fontId="4"/>
  </si>
  <si>
    <t>①経営収支比率
　平均値を上回っていることから健全な状態と言えるが今後、管路の更新需要増加等に係る費用の確保が必要である。
②累積欠損金比率
　累積欠損金が発生していないことから、経営の健全化に寄与している。
③流動比率
　平均値を上回っているが今後、管路の更新需要増加に伴い企業債の発行が増え低下することが考えられる。
④企業債残高対給水収益比率
　平均値を下回っているが、今後管路の更新需要・設備投資などにより企業債発行の検討が必要である。
⑤料金回収率
　平均値を上回っているため良好と判断できるが、今後も維持するために回収率の向上に努めていきたい。
⑥給水原価
　漏水対策や工事計画の変更等で支出減が見られたと考える。給水原価も適正であると考えている。
⑦施設利用率
　平均値を上回っているため施設の効率性はよいと判断している。
⑧有収率
　平均値を上回っており適正と考えている。今後も有収率の向上に努めていきたい。</t>
    <rPh sb="286" eb="288">
      <t>ロウスイ</t>
    </rPh>
    <rPh sb="288" eb="290">
      <t>タイサク</t>
    </rPh>
    <rPh sb="291" eb="293">
      <t>コウジ</t>
    </rPh>
    <rPh sb="293" eb="295">
      <t>ケイカク</t>
    </rPh>
    <rPh sb="296" eb="298">
      <t>ヘンコウ</t>
    </rPh>
    <rPh sb="298" eb="299">
      <t>トウ</t>
    </rPh>
    <rPh sb="300" eb="302">
      <t>シシュツ</t>
    </rPh>
    <rPh sb="304" eb="305">
      <t>ミ</t>
    </rPh>
    <rPh sb="309" eb="310">
      <t>カンガ</t>
    </rPh>
    <phoneticPr fontId="4"/>
  </si>
  <si>
    <t>①有形固定資産減価償却率
　有形固定資産減価償却率が2年連続で平均に比べ高くなった。今後10年で更新対象管路が増えるため資本の確保及び必要に応じて経営改善の実施や投資計画が必要になる。
②管路経年化率
　類似団体に比べ低い数値になっているが、今後10年で法定耐用年数に達することから、老朽化の状況を把握し更新についての検討が必要である。
③管路更新率
　更新対象管路が増えることから、資本の確保及び管路の状況を把握し、適切な更新計画の検討が必要である。</t>
    <rPh sb="27" eb="28">
      <t>ネン</t>
    </rPh>
    <rPh sb="28" eb="30">
      <t>レンゾク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</si>
</sst>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0.27</c:v>
                </c:pt>
                <c:pt idx="1">
                  <c:v>0.14000000000000001</c:v>
                </c:pt>
                <c:pt idx="2">
                  <c:v>0.48</c:v>
                </c:pt>
                <c:pt idx="3">
                  <c:v>0.23</c:v>
                </c:pt>
                <c:pt idx="4" formatCode="#,##0.00;&quot;△&quot;#,##0.00">
                  <c:v>0</c:v>
                </c:pt>
              </c:numCache>
            </c:numRef>
          </c:val>
        </c:ser>
        <c:dLbls>
          <c:showLegendKey val="0"/>
          <c:showVal val="0"/>
          <c:showCatName val="0"/>
          <c:showSerName val="0"/>
          <c:showPercent val="0"/>
          <c:showBubbleSize val="0"/>
        </c:dLbls>
        <c:gapWidth val="150"/>
        <c:axId val="48335872"/>
        <c:axId val="48342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8335872"/>
        <c:axId val="48342144"/>
      </c:lineChart>
      <c:dateAx>
        <c:axId val="48335872"/>
        <c:scaling>
          <c:orientation val="minMax"/>
        </c:scaling>
        <c:delete val="1"/>
        <c:axPos val="b"/>
        <c:numFmt formatCode="ge" sourceLinked="1"/>
        <c:majorTickMark val="none"/>
        <c:minorTickMark val="none"/>
        <c:tickLblPos val="none"/>
        <c:crossAx val="48342144"/>
        <c:crosses val="autoZero"/>
        <c:auto val="1"/>
        <c:lblOffset val="100"/>
        <c:baseTimeUnit val="years"/>
      </c:dateAx>
      <c:valAx>
        <c:axId val="48342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35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77.87</c:v>
                </c:pt>
                <c:pt idx="1">
                  <c:v>76.239999999999995</c:v>
                </c:pt>
                <c:pt idx="2">
                  <c:v>76.44</c:v>
                </c:pt>
                <c:pt idx="3">
                  <c:v>77.11</c:v>
                </c:pt>
                <c:pt idx="4">
                  <c:v>76.09</c:v>
                </c:pt>
              </c:numCache>
            </c:numRef>
          </c:val>
        </c:ser>
        <c:dLbls>
          <c:showLegendKey val="0"/>
          <c:showVal val="0"/>
          <c:showCatName val="0"/>
          <c:showSerName val="0"/>
          <c:showPercent val="0"/>
          <c:showBubbleSize val="0"/>
        </c:dLbls>
        <c:gapWidth val="150"/>
        <c:axId val="61422976"/>
        <c:axId val="61445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61422976"/>
        <c:axId val="61445632"/>
      </c:lineChart>
      <c:dateAx>
        <c:axId val="61422976"/>
        <c:scaling>
          <c:orientation val="minMax"/>
        </c:scaling>
        <c:delete val="1"/>
        <c:axPos val="b"/>
        <c:numFmt formatCode="ge" sourceLinked="1"/>
        <c:majorTickMark val="none"/>
        <c:minorTickMark val="none"/>
        <c:tickLblPos val="none"/>
        <c:crossAx val="61445632"/>
        <c:crosses val="autoZero"/>
        <c:auto val="1"/>
        <c:lblOffset val="100"/>
        <c:baseTimeUnit val="years"/>
      </c:dateAx>
      <c:valAx>
        <c:axId val="61445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2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94.81</c:v>
                </c:pt>
                <c:pt idx="1">
                  <c:v>95.15</c:v>
                </c:pt>
                <c:pt idx="2">
                  <c:v>94.5</c:v>
                </c:pt>
                <c:pt idx="3">
                  <c:v>93.57</c:v>
                </c:pt>
                <c:pt idx="4">
                  <c:v>94.84</c:v>
                </c:pt>
              </c:numCache>
            </c:numRef>
          </c:val>
        </c:ser>
        <c:dLbls>
          <c:showLegendKey val="0"/>
          <c:showVal val="0"/>
          <c:showCatName val="0"/>
          <c:showSerName val="0"/>
          <c:showPercent val="0"/>
          <c:showBubbleSize val="0"/>
        </c:dLbls>
        <c:gapWidth val="150"/>
        <c:axId val="66259968"/>
        <c:axId val="6627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66259968"/>
        <c:axId val="66270336"/>
      </c:lineChart>
      <c:dateAx>
        <c:axId val="66259968"/>
        <c:scaling>
          <c:orientation val="minMax"/>
        </c:scaling>
        <c:delete val="1"/>
        <c:axPos val="b"/>
        <c:numFmt formatCode="ge" sourceLinked="1"/>
        <c:majorTickMark val="none"/>
        <c:minorTickMark val="none"/>
        <c:tickLblPos val="none"/>
        <c:crossAx val="66270336"/>
        <c:crosses val="autoZero"/>
        <c:auto val="1"/>
        <c:lblOffset val="100"/>
        <c:baseTimeUnit val="years"/>
      </c:dateAx>
      <c:valAx>
        <c:axId val="6627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625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111.3</c:v>
                </c:pt>
                <c:pt idx="1">
                  <c:v>112.12</c:v>
                </c:pt>
                <c:pt idx="2">
                  <c:v>111.95</c:v>
                </c:pt>
                <c:pt idx="3">
                  <c:v>112.65</c:v>
                </c:pt>
                <c:pt idx="4">
                  <c:v>115.45</c:v>
                </c:pt>
              </c:numCache>
            </c:numRef>
          </c:val>
        </c:ser>
        <c:dLbls>
          <c:showLegendKey val="0"/>
          <c:showVal val="0"/>
          <c:showCatName val="0"/>
          <c:showSerName val="0"/>
          <c:showPercent val="0"/>
          <c:showBubbleSize val="0"/>
        </c:dLbls>
        <c:gapWidth val="150"/>
        <c:axId val="48355968"/>
        <c:axId val="48509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8355968"/>
        <c:axId val="48509696"/>
      </c:lineChart>
      <c:dateAx>
        <c:axId val="48355968"/>
        <c:scaling>
          <c:orientation val="minMax"/>
        </c:scaling>
        <c:delete val="1"/>
        <c:axPos val="b"/>
        <c:numFmt formatCode="ge" sourceLinked="1"/>
        <c:majorTickMark val="none"/>
        <c:minorTickMark val="none"/>
        <c:tickLblPos val="none"/>
        <c:crossAx val="48509696"/>
        <c:crosses val="autoZero"/>
        <c:auto val="1"/>
        <c:lblOffset val="100"/>
        <c:baseTimeUnit val="years"/>
      </c:dateAx>
      <c:valAx>
        <c:axId val="485096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355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25.29</c:v>
                </c:pt>
                <c:pt idx="1">
                  <c:v>26.18</c:v>
                </c:pt>
                <c:pt idx="2">
                  <c:v>26.66</c:v>
                </c:pt>
                <c:pt idx="3">
                  <c:v>53.2</c:v>
                </c:pt>
                <c:pt idx="4">
                  <c:v>54.56</c:v>
                </c:pt>
              </c:numCache>
            </c:numRef>
          </c:val>
        </c:ser>
        <c:dLbls>
          <c:showLegendKey val="0"/>
          <c:showVal val="0"/>
          <c:showCatName val="0"/>
          <c:showSerName val="0"/>
          <c:showPercent val="0"/>
          <c:showBubbleSize val="0"/>
        </c:dLbls>
        <c:gapWidth val="150"/>
        <c:axId val="48535808"/>
        <c:axId val="48537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48535808"/>
        <c:axId val="48537984"/>
      </c:lineChart>
      <c:dateAx>
        <c:axId val="48535808"/>
        <c:scaling>
          <c:orientation val="minMax"/>
        </c:scaling>
        <c:delete val="1"/>
        <c:axPos val="b"/>
        <c:numFmt formatCode="ge" sourceLinked="1"/>
        <c:majorTickMark val="none"/>
        <c:minorTickMark val="none"/>
        <c:tickLblPos val="none"/>
        <c:crossAx val="48537984"/>
        <c:crosses val="autoZero"/>
        <c:auto val="1"/>
        <c:lblOffset val="100"/>
        <c:baseTimeUnit val="years"/>
      </c:dateAx>
      <c:valAx>
        <c:axId val="48537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1.08</c:v>
                </c:pt>
                <c:pt idx="2" formatCode="#,##0.00;&quot;△&quot;#,##0.00">
                  <c:v>0</c:v>
                </c:pt>
                <c:pt idx="3">
                  <c:v>0.83</c:v>
                </c:pt>
                <c:pt idx="4" formatCode="#,##0.00;&quot;△&quot;#,##0.00">
                  <c:v>0</c:v>
                </c:pt>
              </c:numCache>
            </c:numRef>
          </c:val>
        </c:ser>
        <c:dLbls>
          <c:showLegendKey val="0"/>
          <c:showVal val="0"/>
          <c:showCatName val="0"/>
          <c:showSerName val="0"/>
          <c:showPercent val="0"/>
          <c:showBubbleSize val="0"/>
        </c:dLbls>
        <c:gapWidth val="150"/>
        <c:axId val="61159296"/>
        <c:axId val="6116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61159296"/>
        <c:axId val="61165568"/>
      </c:lineChart>
      <c:dateAx>
        <c:axId val="61159296"/>
        <c:scaling>
          <c:orientation val="minMax"/>
        </c:scaling>
        <c:delete val="1"/>
        <c:axPos val="b"/>
        <c:numFmt formatCode="ge" sourceLinked="1"/>
        <c:majorTickMark val="none"/>
        <c:minorTickMark val="none"/>
        <c:tickLblPos val="none"/>
        <c:crossAx val="61165568"/>
        <c:crosses val="autoZero"/>
        <c:auto val="1"/>
        <c:lblOffset val="100"/>
        <c:baseTimeUnit val="years"/>
      </c:dateAx>
      <c:valAx>
        <c:axId val="61165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15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1185408"/>
        <c:axId val="61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61185408"/>
        <c:axId val="61191680"/>
      </c:lineChart>
      <c:dateAx>
        <c:axId val="61185408"/>
        <c:scaling>
          <c:orientation val="minMax"/>
        </c:scaling>
        <c:delete val="1"/>
        <c:axPos val="b"/>
        <c:numFmt formatCode="ge" sourceLinked="1"/>
        <c:majorTickMark val="none"/>
        <c:minorTickMark val="none"/>
        <c:tickLblPos val="none"/>
        <c:crossAx val="61191680"/>
        <c:crosses val="autoZero"/>
        <c:auto val="1"/>
        <c:lblOffset val="100"/>
        <c:baseTimeUnit val="years"/>
      </c:dateAx>
      <c:valAx>
        <c:axId val="61191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18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1452.13</c:v>
                </c:pt>
                <c:pt idx="1">
                  <c:v>1608.71</c:v>
                </c:pt>
                <c:pt idx="2">
                  <c:v>1288.22</c:v>
                </c:pt>
                <c:pt idx="3">
                  <c:v>1326.63</c:v>
                </c:pt>
                <c:pt idx="4">
                  <c:v>1314.14</c:v>
                </c:pt>
              </c:numCache>
            </c:numRef>
          </c:val>
        </c:ser>
        <c:dLbls>
          <c:showLegendKey val="0"/>
          <c:showVal val="0"/>
          <c:showCatName val="0"/>
          <c:showSerName val="0"/>
          <c:showPercent val="0"/>
          <c:showBubbleSize val="0"/>
        </c:dLbls>
        <c:gapWidth val="150"/>
        <c:axId val="61278080"/>
        <c:axId val="6130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61278080"/>
        <c:axId val="61300736"/>
      </c:lineChart>
      <c:dateAx>
        <c:axId val="61278080"/>
        <c:scaling>
          <c:orientation val="minMax"/>
        </c:scaling>
        <c:delete val="1"/>
        <c:axPos val="b"/>
        <c:numFmt formatCode="ge" sourceLinked="1"/>
        <c:majorTickMark val="none"/>
        <c:minorTickMark val="none"/>
        <c:tickLblPos val="none"/>
        <c:crossAx val="61300736"/>
        <c:crosses val="autoZero"/>
        <c:auto val="1"/>
        <c:lblOffset val="100"/>
        <c:baseTimeUnit val="years"/>
      </c:dateAx>
      <c:valAx>
        <c:axId val="6130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2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23.72</c:v>
                </c:pt>
                <c:pt idx="1">
                  <c:v>21.45</c:v>
                </c:pt>
                <c:pt idx="2">
                  <c:v>3.48</c:v>
                </c:pt>
                <c:pt idx="3">
                  <c:v>3.19</c:v>
                </c:pt>
                <c:pt idx="4">
                  <c:v>2.88</c:v>
                </c:pt>
              </c:numCache>
            </c:numRef>
          </c:val>
        </c:ser>
        <c:dLbls>
          <c:showLegendKey val="0"/>
          <c:showVal val="0"/>
          <c:showCatName val="0"/>
          <c:showSerName val="0"/>
          <c:showPercent val="0"/>
          <c:showBubbleSize val="0"/>
        </c:dLbls>
        <c:gapWidth val="150"/>
        <c:axId val="61326848"/>
        <c:axId val="6132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61326848"/>
        <c:axId val="61328768"/>
      </c:lineChart>
      <c:dateAx>
        <c:axId val="61326848"/>
        <c:scaling>
          <c:orientation val="minMax"/>
        </c:scaling>
        <c:delete val="1"/>
        <c:axPos val="b"/>
        <c:numFmt formatCode="ge" sourceLinked="1"/>
        <c:majorTickMark val="none"/>
        <c:minorTickMark val="none"/>
        <c:tickLblPos val="none"/>
        <c:crossAx val="61328768"/>
        <c:crosses val="autoZero"/>
        <c:auto val="1"/>
        <c:lblOffset val="100"/>
        <c:baseTimeUnit val="years"/>
      </c:dateAx>
      <c:valAx>
        <c:axId val="61328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132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109.93</c:v>
                </c:pt>
                <c:pt idx="1">
                  <c:v>110.98</c:v>
                </c:pt>
                <c:pt idx="2">
                  <c:v>110.72</c:v>
                </c:pt>
                <c:pt idx="3">
                  <c:v>109.88</c:v>
                </c:pt>
                <c:pt idx="4">
                  <c:v>115.19</c:v>
                </c:pt>
              </c:numCache>
            </c:numRef>
          </c:val>
        </c:ser>
        <c:dLbls>
          <c:showLegendKey val="0"/>
          <c:showVal val="0"/>
          <c:showCatName val="0"/>
          <c:showSerName val="0"/>
          <c:showPercent val="0"/>
          <c:showBubbleSize val="0"/>
        </c:dLbls>
        <c:gapWidth val="150"/>
        <c:axId val="61371520"/>
        <c:axId val="61373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61371520"/>
        <c:axId val="61373440"/>
      </c:lineChart>
      <c:dateAx>
        <c:axId val="61371520"/>
        <c:scaling>
          <c:orientation val="minMax"/>
        </c:scaling>
        <c:delete val="1"/>
        <c:axPos val="b"/>
        <c:numFmt formatCode="ge" sourceLinked="1"/>
        <c:majorTickMark val="none"/>
        <c:minorTickMark val="none"/>
        <c:tickLblPos val="none"/>
        <c:crossAx val="61373440"/>
        <c:crosses val="autoZero"/>
        <c:auto val="1"/>
        <c:lblOffset val="100"/>
        <c:baseTimeUnit val="years"/>
      </c:dateAx>
      <c:valAx>
        <c:axId val="61373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37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165.24</c:v>
                </c:pt>
                <c:pt idx="1">
                  <c:v>163.34</c:v>
                </c:pt>
                <c:pt idx="2">
                  <c:v>163.29</c:v>
                </c:pt>
                <c:pt idx="3">
                  <c:v>164.47</c:v>
                </c:pt>
                <c:pt idx="4">
                  <c:v>156.61000000000001</c:v>
                </c:pt>
              </c:numCache>
            </c:numRef>
          </c:val>
        </c:ser>
        <c:dLbls>
          <c:showLegendKey val="0"/>
          <c:showVal val="0"/>
          <c:showCatName val="0"/>
          <c:showSerName val="0"/>
          <c:showPercent val="0"/>
          <c:showBubbleSize val="0"/>
        </c:dLbls>
        <c:gapWidth val="150"/>
        <c:axId val="61407616"/>
        <c:axId val="6140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61407616"/>
        <c:axId val="61409536"/>
      </c:lineChart>
      <c:dateAx>
        <c:axId val="61407616"/>
        <c:scaling>
          <c:orientation val="minMax"/>
        </c:scaling>
        <c:delete val="1"/>
        <c:axPos val="b"/>
        <c:numFmt formatCode="ge" sourceLinked="1"/>
        <c:majorTickMark val="none"/>
        <c:minorTickMark val="none"/>
        <c:tickLblPos val="none"/>
        <c:crossAx val="61409536"/>
        <c:crosses val="autoZero"/>
        <c:auto val="1"/>
        <c:lblOffset val="100"/>
        <c:baseTimeUnit val="years"/>
      </c:dateAx>
      <c:valAx>
        <c:axId val="6140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407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読谷村</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41214</v>
      </c>
      <c r="AJ8" s="56"/>
      <c r="AK8" s="56"/>
      <c r="AL8" s="56"/>
      <c r="AM8" s="56"/>
      <c r="AN8" s="56"/>
      <c r="AO8" s="56"/>
      <c r="AP8" s="57"/>
      <c r="AQ8" s="47">
        <f>データ!R6</f>
        <v>35.28</v>
      </c>
      <c r="AR8" s="47"/>
      <c r="AS8" s="47"/>
      <c r="AT8" s="47"/>
      <c r="AU8" s="47"/>
      <c r="AV8" s="47"/>
      <c r="AW8" s="47"/>
      <c r="AX8" s="47"/>
      <c r="AY8" s="47">
        <f>データ!S6</f>
        <v>1168.2</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95.39</v>
      </c>
      <c r="K10" s="47"/>
      <c r="L10" s="47"/>
      <c r="M10" s="47"/>
      <c r="N10" s="47"/>
      <c r="O10" s="47"/>
      <c r="P10" s="47"/>
      <c r="Q10" s="47"/>
      <c r="R10" s="47">
        <f>データ!O6</f>
        <v>99.96</v>
      </c>
      <c r="S10" s="47"/>
      <c r="T10" s="47"/>
      <c r="U10" s="47"/>
      <c r="V10" s="47"/>
      <c r="W10" s="47"/>
      <c r="X10" s="47"/>
      <c r="Y10" s="47"/>
      <c r="Z10" s="78">
        <f>データ!P6</f>
        <v>3244</v>
      </c>
      <c r="AA10" s="78"/>
      <c r="AB10" s="78"/>
      <c r="AC10" s="78"/>
      <c r="AD10" s="78"/>
      <c r="AE10" s="78"/>
      <c r="AF10" s="78"/>
      <c r="AG10" s="78"/>
      <c r="AH10" s="2"/>
      <c r="AI10" s="78">
        <f>データ!T6</f>
        <v>41186</v>
      </c>
      <c r="AJ10" s="78"/>
      <c r="AK10" s="78"/>
      <c r="AL10" s="78"/>
      <c r="AM10" s="78"/>
      <c r="AN10" s="78"/>
      <c r="AO10" s="78"/>
      <c r="AP10" s="78"/>
      <c r="AQ10" s="47">
        <f>データ!U6</f>
        <v>35.28</v>
      </c>
      <c r="AR10" s="47"/>
      <c r="AS10" s="47"/>
      <c r="AT10" s="47"/>
      <c r="AU10" s="47"/>
      <c r="AV10" s="47"/>
      <c r="AW10" s="47"/>
      <c r="AX10" s="47"/>
      <c r="AY10" s="47">
        <f>データ!V6</f>
        <v>1167.4000000000001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105</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106</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473243</v>
      </c>
      <c r="D6" s="31">
        <f t="shared" si="3"/>
        <v>46</v>
      </c>
      <c r="E6" s="31">
        <f t="shared" si="3"/>
        <v>1</v>
      </c>
      <c r="F6" s="31">
        <f t="shared" si="3"/>
        <v>0</v>
      </c>
      <c r="G6" s="31">
        <f t="shared" si="3"/>
        <v>1</v>
      </c>
      <c r="H6" s="31" t="str">
        <f t="shared" si="3"/>
        <v>沖縄県　読谷村</v>
      </c>
      <c r="I6" s="31" t="str">
        <f t="shared" si="3"/>
        <v>法適用</v>
      </c>
      <c r="J6" s="31" t="str">
        <f t="shared" si="3"/>
        <v>水道事業</v>
      </c>
      <c r="K6" s="31" t="str">
        <f t="shared" si="3"/>
        <v>末端給水事業</v>
      </c>
      <c r="L6" s="31" t="str">
        <f t="shared" si="3"/>
        <v>A5</v>
      </c>
      <c r="M6" s="32" t="str">
        <f t="shared" si="3"/>
        <v>-</v>
      </c>
      <c r="N6" s="32">
        <f t="shared" si="3"/>
        <v>95.39</v>
      </c>
      <c r="O6" s="32">
        <f t="shared" si="3"/>
        <v>99.96</v>
      </c>
      <c r="P6" s="32">
        <f t="shared" si="3"/>
        <v>3244</v>
      </c>
      <c r="Q6" s="32">
        <f t="shared" si="3"/>
        <v>41214</v>
      </c>
      <c r="R6" s="32">
        <f t="shared" si="3"/>
        <v>35.28</v>
      </c>
      <c r="S6" s="32">
        <f t="shared" si="3"/>
        <v>1168.2</v>
      </c>
      <c r="T6" s="32">
        <f t="shared" si="3"/>
        <v>41186</v>
      </c>
      <c r="U6" s="32">
        <f t="shared" si="3"/>
        <v>35.28</v>
      </c>
      <c r="V6" s="32">
        <f t="shared" si="3"/>
        <v>1167.4000000000001</v>
      </c>
      <c r="W6" s="33">
        <f>IF(W7="",NA(),W7)</f>
        <v>111.3</v>
      </c>
      <c r="X6" s="33">
        <f t="shared" ref="X6:AF6" si="4">IF(X7="",NA(),X7)</f>
        <v>112.12</v>
      </c>
      <c r="Y6" s="33">
        <f t="shared" si="4"/>
        <v>111.95</v>
      </c>
      <c r="Z6" s="33">
        <f t="shared" si="4"/>
        <v>112.65</v>
      </c>
      <c r="AA6" s="33">
        <f t="shared" si="4"/>
        <v>115.45</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1452.13</v>
      </c>
      <c r="AT6" s="33">
        <f t="shared" ref="AT6:BB6" si="6">IF(AT7="",NA(),AT7)</f>
        <v>1608.71</v>
      </c>
      <c r="AU6" s="33">
        <f t="shared" si="6"/>
        <v>1288.22</v>
      </c>
      <c r="AV6" s="33">
        <f t="shared" si="6"/>
        <v>1326.63</v>
      </c>
      <c r="AW6" s="33">
        <f t="shared" si="6"/>
        <v>1314.14</v>
      </c>
      <c r="AX6" s="33">
        <f t="shared" si="6"/>
        <v>832.37</v>
      </c>
      <c r="AY6" s="33">
        <f t="shared" si="6"/>
        <v>852.01</v>
      </c>
      <c r="AZ6" s="33">
        <f t="shared" si="6"/>
        <v>909.68</v>
      </c>
      <c r="BA6" s="33">
        <f t="shared" si="6"/>
        <v>382.09</v>
      </c>
      <c r="BB6" s="33">
        <f t="shared" si="6"/>
        <v>371.31</v>
      </c>
      <c r="BC6" s="32" t="str">
        <f>IF(BC7="","",IF(BC7="-","【-】","【"&amp;SUBSTITUTE(TEXT(BC7,"#,##0.00"),"-","△")&amp;"】"))</f>
        <v>【262.74】</v>
      </c>
      <c r="BD6" s="33">
        <f>IF(BD7="",NA(),BD7)</f>
        <v>23.72</v>
      </c>
      <c r="BE6" s="33">
        <f t="shared" ref="BE6:BM6" si="7">IF(BE7="",NA(),BE7)</f>
        <v>21.45</v>
      </c>
      <c r="BF6" s="33">
        <f t="shared" si="7"/>
        <v>3.48</v>
      </c>
      <c r="BG6" s="33">
        <f t="shared" si="7"/>
        <v>3.19</v>
      </c>
      <c r="BH6" s="33">
        <f t="shared" si="7"/>
        <v>2.88</v>
      </c>
      <c r="BI6" s="33">
        <f t="shared" si="7"/>
        <v>403.15</v>
      </c>
      <c r="BJ6" s="33">
        <f t="shared" si="7"/>
        <v>391.4</v>
      </c>
      <c r="BK6" s="33">
        <f t="shared" si="7"/>
        <v>382.65</v>
      </c>
      <c r="BL6" s="33">
        <f t="shared" si="7"/>
        <v>385.06</v>
      </c>
      <c r="BM6" s="33">
        <f t="shared" si="7"/>
        <v>373.09</v>
      </c>
      <c r="BN6" s="32" t="str">
        <f>IF(BN7="","",IF(BN7="-","【-】","【"&amp;SUBSTITUTE(TEXT(BN7,"#,##0.00"),"-","△")&amp;"】"))</f>
        <v>【276.38】</v>
      </c>
      <c r="BO6" s="33">
        <f>IF(BO7="",NA(),BO7)</f>
        <v>109.93</v>
      </c>
      <c r="BP6" s="33">
        <f t="shared" ref="BP6:BX6" si="8">IF(BP7="",NA(),BP7)</f>
        <v>110.98</v>
      </c>
      <c r="BQ6" s="33">
        <f t="shared" si="8"/>
        <v>110.72</v>
      </c>
      <c r="BR6" s="33">
        <f t="shared" si="8"/>
        <v>109.88</v>
      </c>
      <c r="BS6" s="33">
        <f t="shared" si="8"/>
        <v>115.19</v>
      </c>
      <c r="BT6" s="33">
        <f t="shared" si="8"/>
        <v>94.86</v>
      </c>
      <c r="BU6" s="33">
        <f t="shared" si="8"/>
        <v>95.91</v>
      </c>
      <c r="BV6" s="33">
        <f t="shared" si="8"/>
        <v>96.1</v>
      </c>
      <c r="BW6" s="33">
        <f t="shared" si="8"/>
        <v>99.07</v>
      </c>
      <c r="BX6" s="33">
        <f t="shared" si="8"/>
        <v>99.99</v>
      </c>
      <c r="BY6" s="32" t="str">
        <f>IF(BY7="","",IF(BY7="-","【-】","【"&amp;SUBSTITUTE(TEXT(BY7,"#,##0.00"),"-","△")&amp;"】"))</f>
        <v>【104.99】</v>
      </c>
      <c r="BZ6" s="33">
        <f>IF(BZ7="",NA(),BZ7)</f>
        <v>165.24</v>
      </c>
      <c r="CA6" s="33">
        <f t="shared" ref="CA6:CI6" si="9">IF(CA7="",NA(),CA7)</f>
        <v>163.34</v>
      </c>
      <c r="CB6" s="33">
        <f t="shared" si="9"/>
        <v>163.29</v>
      </c>
      <c r="CC6" s="33">
        <f t="shared" si="9"/>
        <v>164.47</v>
      </c>
      <c r="CD6" s="33">
        <f t="shared" si="9"/>
        <v>156.61000000000001</v>
      </c>
      <c r="CE6" s="33">
        <f t="shared" si="9"/>
        <v>179.14</v>
      </c>
      <c r="CF6" s="33">
        <f t="shared" si="9"/>
        <v>179.29</v>
      </c>
      <c r="CG6" s="33">
        <f t="shared" si="9"/>
        <v>178.39</v>
      </c>
      <c r="CH6" s="33">
        <f t="shared" si="9"/>
        <v>173.03</v>
      </c>
      <c r="CI6" s="33">
        <f t="shared" si="9"/>
        <v>171.15</v>
      </c>
      <c r="CJ6" s="32" t="str">
        <f>IF(CJ7="","",IF(CJ7="-","【-】","【"&amp;SUBSTITUTE(TEXT(CJ7,"#,##0.00"),"-","△")&amp;"】"))</f>
        <v>【163.72】</v>
      </c>
      <c r="CK6" s="33">
        <f>IF(CK7="",NA(),CK7)</f>
        <v>77.87</v>
      </c>
      <c r="CL6" s="33">
        <f t="shared" ref="CL6:CT6" si="10">IF(CL7="",NA(),CL7)</f>
        <v>76.239999999999995</v>
      </c>
      <c r="CM6" s="33">
        <f t="shared" si="10"/>
        <v>76.44</v>
      </c>
      <c r="CN6" s="33">
        <f t="shared" si="10"/>
        <v>77.11</v>
      </c>
      <c r="CO6" s="33">
        <f t="shared" si="10"/>
        <v>76.09</v>
      </c>
      <c r="CP6" s="33">
        <f t="shared" si="10"/>
        <v>58.76</v>
      </c>
      <c r="CQ6" s="33">
        <f t="shared" si="10"/>
        <v>59.09</v>
      </c>
      <c r="CR6" s="33">
        <f t="shared" si="10"/>
        <v>59.23</v>
      </c>
      <c r="CS6" s="33">
        <f t="shared" si="10"/>
        <v>58.58</v>
      </c>
      <c r="CT6" s="33">
        <f t="shared" si="10"/>
        <v>58.53</v>
      </c>
      <c r="CU6" s="32" t="str">
        <f>IF(CU7="","",IF(CU7="-","【-】","【"&amp;SUBSTITUTE(TEXT(CU7,"#,##0.00"),"-","△")&amp;"】"))</f>
        <v>【59.76】</v>
      </c>
      <c r="CV6" s="33">
        <f>IF(CV7="",NA(),CV7)</f>
        <v>94.81</v>
      </c>
      <c r="CW6" s="33">
        <f t="shared" ref="CW6:DE6" si="11">IF(CW7="",NA(),CW7)</f>
        <v>95.15</v>
      </c>
      <c r="CX6" s="33">
        <f t="shared" si="11"/>
        <v>94.5</v>
      </c>
      <c r="CY6" s="33">
        <f t="shared" si="11"/>
        <v>93.57</v>
      </c>
      <c r="CZ6" s="33">
        <f t="shared" si="11"/>
        <v>94.84</v>
      </c>
      <c r="DA6" s="33">
        <f t="shared" si="11"/>
        <v>84.87</v>
      </c>
      <c r="DB6" s="33">
        <f t="shared" si="11"/>
        <v>85.4</v>
      </c>
      <c r="DC6" s="33">
        <f t="shared" si="11"/>
        <v>85.53</v>
      </c>
      <c r="DD6" s="33">
        <f t="shared" si="11"/>
        <v>85.23</v>
      </c>
      <c r="DE6" s="33">
        <f t="shared" si="11"/>
        <v>85.26</v>
      </c>
      <c r="DF6" s="32" t="str">
        <f>IF(DF7="","",IF(DF7="-","【-】","【"&amp;SUBSTITUTE(TEXT(DF7,"#,##0.00"),"-","△")&amp;"】"))</f>
        <v>【89.95】</v>
      </c>
      <c r="DG6" s="33">
        <f>IF(DG7="",NA(),DG7)</f>
        <v>25.29</v>
      </c>
      <c r="DH6" s="33">
        <f t="shared" ref="DH6:DP6" si="12">IF(DH7="",NA(),DH7)</f>
        <v>26.18</v>
      </c>
      <c r="DI6" s="33">
        <f t="shared" si="12"/>
        <v>26.66</v>
      </c>
      <c r="DJ6" s="33">
        <f t="shared" si="12"/>
        <v>53.2</v>
      </c>
      <c r="DK6" s="33">
        <f t="shared" si="12"/>
        <v>54.56</v>
      </c>
      <c r="DL6" s="33">
        <f t="shared" si="12"/>
        <v>35.53</v>
      </c>
      <c r="DM6" s="33">
        <f t="shared" si="12"/>
        <v>36.36</v>
      </c>
      <c r="DN6" s="33">
        <f t="shared" si="12"/>
        <v>37.340000000000003</v>
      </c>
      <c r="DO6" s="33">
        <f t="shared" si="12"/>
        <v>44.31</v>
      </c>
      <c r="DP6" s="33">
        <f t="shared" si="12"/>
        <v>45.75</v>
      </c>
      <c r="DQ6" s="32" t="str">
        <f>IF(DQ7="","",IF(DQ7="-","【-】","【"&amp;SUBSTITUTE(TEXT(DQ7,"#,##0.00"),"-","△")&amp;"】"))</f>
        <v>【47.18】</v>
      </c>
      <c r="DR6" s="32">
        <f>IF(DR7="",NA(),DR7)</f>
        <v>0</v>
      </c>
      <c r="DS6" s="33">
        <f t="shared" ref="DS6:EA6" si="13">IF(DS7="",NA(),DS7)</f>
        <v>1.08</v>
      </c>
      <c r="DT6" s="32">
        <f t="shared" si="13"/>
        <v>0</v>
      </c>
      <c r="DU6" s="33">
        <f t="shared" si="13"/>
        <v>0.83</v>
      </c>
      <c r="DV6" s="32">
        <f t="shared" si="13"/>
        <v>0</v>
      </c>
      <c r="DW6" s="33">
        <f t="shared" si="13"/>
        <v>6.47</v>
      </c>
      <c r="DX6" s="33">
        <f t="shared" si="13"/>
        <v>7.8</v>
      </c>
      <c r="DY6" s="33">
        <f t="shared" si="13"/>
        <v>8.39</v>
      </c>
      <c r="DZ6" s="33">
        <f t="shared" si="13"/>
        <v>10.09</v>
      </c>
      <c r="EA6" s="33">
        <f t="shared" si="13"/>
        <v>10.54</v>
      </c>
      <c r="EB6" s="32" t="str">
        <f>IF(EB7="","",IF(EB7="-","【-】","【"&amp;SUBSTITUTE(TEXT(EB7,"#,##0.00"),"-","△")&amp;"】"))</f>
        <v>【13.18】</v>
      </c>
      <c r="EC6" s="33">
        <f>IF(EC7="",NA(),EC7)</f>
        <v>0.27</v>
      </c>
      <c r="ED6" s="33">
        <f t="shared" ref="ED6:EL6" si="14">IF(ED7="",NA(),ED7)</f>
        <v>0.14000000000000001</v>
      </c>
      <c r="EE6" s="33">
        <f t="shared" si="14"/>
        <v>0.48</v>
      </c>
      <c r="EF6" s="33">
        <f t="shared" si="14"/>
        <v>0.23</v>
      </c>
      <c r="EG6" s="32">
        <f t="shared" si="14"/>
        <v>0</v>
      </c>
      <c r="EH6" s="33">
        <f t="shared" si="14"/>
        <v>0.7</v>
      </c>
      <c r="EI6" s="33">
        <f t="shared" si="14"/>
        <v>0.81</v>
      </c>
      <c r="EJ6" s="33">
        <f t="shared" si="14"/>
        <v>0.59</v>
      </c>
      <c r="EK6" s="33">
        <f t="shared" si="14"/>
        <v>0.6</v>
      </c>
      <c r="EL6" s="33">
        <f t="shared" si="14"/>
        <v>0.56000000000000005</v>
      </c>
      <c r="EM6" s="32" t="str">
        <f>IF(EM7="","",IF(EM7="-","【-】","【"&amp;SUBSTITUTE(TEXT(EM7,"#,##0.00"),"-","△")&amp;"】"))</f>
        <v>【0.85】</v>
      </c>
    </row>
    <row r="7" spans="1:143" s="34" customFormat="1">
      <c r="A7" s="26"/>
      <c r="B7" s="35">
        <v>2015</v>
      </c>
      <c r="C7" s="35">
        <v>473243</v>
      </c>
      <c r="D7" s="35">
        <v>46</v>
      </c>
      <c r="E7" s="35">
        <v>1</v>
      </c>
      <c r="F7" s="35">
        <v>0</v>
      </c>
      <c r="G7" s="35">
        <v>1</v>
      </c>
      <c r="H7" s="35" t="s">
        <v>93</v>
      </c>
      <c r="I7" s="35" t="s">
        <v>94</v>
      </c>
      <c r="J7" s="35" t="s">
        <v>95</v>
      </c>
      <c r="K7" s="35" t="s">
        <v>96</v>
      </c>
      <c r="L7" s="35" t="s">
        <v>97</v>
      </c>
      <c r="M7" s="36" t="s">
        <v>98</v>
      </c>
      <c r="N7" s="36">
        <v>95.39</v>
      </c>
      <c r="O7" s="36">
        <v>99.96</v>
      </c>
      <c r="P7" s="36">
        <v>3244</v>
      </c>
      <c r="Q7" s="36">
        <v>41214</v>
      </c>
      <c r="R7" s="36">
        <v>35.28</v>
      </c>
      <c r="S7" s="36">
        <v>1168.2</v>
      </c>
      <c r="T7" s="36">
        <v>41186</v>
      </c>
      <c r="U7" s="36">
        <v>35.28</v>
      </c>
      <c r="V7" s="36">
        <v>1167.4000000000001</v>
      </c>
      <c r="W7" s="36">
        <v>111.3</v>
      </c>
      <c r="X7" s="36">
        <v>112.12</v>
      </c>
      <c r="Y7" s="36">
        <v>111.95</v>
      </c>
      <c r="Z7" s="36">
        <v>112.65</v>
      </c>
      <c r="AA7" s="36">
        <v>115.45</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1452.13</v>
      </c>
      <c r="AT7" s="36">
        <v>1608.71</v>
      </c>
      <c r="AU7" s="36">
        <v>1288.22</v>
      </c>
      <c r="AV7" s="36">
        <v>1326.63</v>
      </c>
      <c r="AW7" s="36">
        <v>1314.14</v>
      </c>
      <c r="AX7" s="36">
        <v>832.37</v>
      </c>
      <c r="AY7" s="36">
        <v>852.01</v>
      </c>
      <c r="AZ7" s="36">
        <v>909.68</v>
      </c>
      <c r="BA7" s="36">
        <v>382.09</v>
      </c>
      <c r="BB7" s="36">
        <v>371.31</v>
      </c>
      <c r="BC7" s="36">
        <v>262.74</v>
      </c>
      <c r="BD7" s="36">
        <v>23.72</v>
      </c>
      <c r="BE7" s="36">
        <v>21.45</v>
      </c>
      <c r="BF7" s="36">
        <v>3.48</v>
      </c>
      <c r="BG7" s="36">
        <v>3.19</v>
      </c>
      <c r="BH7" s="36">
        <v>2.88</v>
      </c>
      <c r="BI7" s="36">
        <v>403.15</v>
      </c>
      <c r="BJ7" s="36">
        <v>391.4</v>
      </c>
      <c r="BK7" s="36">
        <v>382.65</v>
      </c>
      <c r="BL7" s="36">
        <v>385.06</v>
      </c>
      <c r="BM7" s="36">
        <v>373.09</v>
      </c>
      <c r="BN7" s="36">
        <v>276.38</v>
      </c>
      <c r="BO7" s="36">
        <v>109.93</v>
      </c>
      <c r="BP7" s="36">
        <v>110.98</v>
      </c>
      <c r="BQ7" s="36">
        <v>110.72</v>
      </c>
      <c r="BR7" s="36">
        <v>109.88</v>
      </c>
      <c r="BS7" s="36">
        <v>115.19</v>
      </c>
      <c r="BT7" s="36">
        <v>94.86</v>
      </c>
      <c r="BU7" s="36">
        <v>95.91</v>
      </c>
      <c r="BV7" s="36">
        <v>96.1</v>
      </c>
      <c r="BW7" s="36">
        <v>99.07</v>
      </c>
      <c r="BX7" s="36">
        <v>99.99</v>
      </c>
      <c r="BY7" s="36">
        <v>104.99</v>
      </c>
      <c r="BZ7" s="36">
        <v>165.24</v>
      </c>
      <c r="CA7" s="36">
        <v>163.34</v>
      </c>
      <c r="CB7" s="36">
        <v>163.29</v>
      </c>
      <c r="CC7" s="36">
        <v>164.47</v>
      </c>
      <c r="CD7" s="36">
        <v>156.61000000000001</v>
      </c>
      <c r="CE7" s="36">
        <v>179.14</v>
      </c>
      <c r="CF7" s="36">
        <v>179.29</v>
      </c>
      <c r="CG7" s="36">
        <v>178.39</v>
      </c>
      <c r="CH7" s="36">
        <v>173.03</v>
      </c>
      <c r="CI7" s="36">
        <v>171.15</v>
      </c>
      <c r="CJ7" s="36">
        <v>163.72</v>
      </c>
      <c r="CK7" s="36">
        <v>77.87</v>
      </c>
      <c r="CL7" s="36">
        <v>76.239999999999995</v>
      </c>
      <c r="CM7" s="36">
        <v>76.44</v>
      </c>
      <c r="CN7" s="36">
        <v>77.11</v>
      </c>
      <c r="CO7" s="36">
        <v>76.09</v>
      </c>
      <c r="CP7" s="36">
        <v>58.76</v>
      </c>
      <c r="CQ7" s="36">
        <v>59.09</v>
      </c>
      <c r="CR7" s="36">
        <v>59.23</v>
      </c>
      <c r="CS7" s="36">
        <v>58.58</v>
      </c>
      <c r="CT7" s="36">
        <v>58.53</v>
      </c>
      <c r="CU7" s="36">
        <v>59.76</v>
      </c>
      <c r="CV7" s="36">
        <v>94.81</v>
      </c>
      <c r="CW7" s="36">
        <v>95.15</v>
      </c>
      <c r="CX7" s="36">
        <v>94.5</v>
      </c>
      <c r="CY7" s="36">
        <v>93.57</v>
      </c>
      <c r="CZ7" s="36">
        <v>94.84</v>
      </c>
      <c r="DA7" s="36">
        <v>84.87</v>
      </c>
      <c r="DB7" s="36">
        <v>85.4</v>
      </c>
      <c r="DC7" s="36">
        <v>85.53</v>
      </c>
      <c r="DD7" s="36">
        <v>85.23</v>
      </c>
      <c r="DE7" s="36">
        <v>85.26</v>
      </c>
      <c r="DF7" s="36">
        <v>89.95</v>
      </c>
      <c r="DG7" s="36">
        <v>25.29</v>
      </c>
      <c r="DH7" s="36">
        <v>26.18</v>
      </c>
      <c r="DI7" s="36">
        <v>26.66</v>
      </c>
      <c r="DJ7" s="36">
        <v>53.2</v>
      </c>
      <c r="DK7" s="36">
        <v>54.56</v>
      </c>
      <c r="DL7" s="36">
        <v>35.53</v>
      </c>
      <c r="DM7" s="36">
        <v>36.36</v>
      </c>
      <c r="DN7" s="36">
        <v>37.340000000000003</v>
      </c>
      <c r="DO7" s="36">
        <v>44.31</v>
      </c>
      <c r="DP7" s="36">
        <v>45.75</v>
      </c>
      <c r="DQ7" s="36">
        <v>47.18</v>
      </c>
      <c r="DR7" s="36">
        <v>0</v>
      </c>
      <c r="DS7" s="36">
        <v>1.08</v>
      </c>
      <c r="DT7" s="36">
        <v>0</v>
      </c>
      <c r="DU7" s="36">
        <v>0.83</v>
      </c>
      <c r="DV7" s="36">
        <v>0</v>
      </c>
      <c r="DW7" s="36">
        <v>6.47</v>
      </c>
      <c r="DX7" s="36">
        <v>7.8</v>
      </c>
      <c r="DY7" s="36">
        <v>8.39</v>
      </c>
      <c r="DZ7" s="36">
        <v>10.09</v>
      </c>
      <c r="EA7" s="36">
        <v>10.54</v>
      </c>
      <c r="EB7" s="36">
        <v>13.18</v>
      </c>
      <c r="EC7" s="36">
        <v>0.27</v>
      </c>
      <c r="ED7" s="36">
        <v>0.14000000000000001</v>
      </c>
      <c r="EE7" s="36">
        <v>0.48</v>
      </c>
      <c r="EF7" s="36">
        <v>0.23</v>
      </c>
      <c r="EG7" s="36">
        <v>0</v>
      </c>
      <c r="EH7" s="36">
        <v>0.7</v>
      </c>
      <c r="EI7" s="36">
        <v>0.81</v>
      </c>
      <c r="EJ7" s="36">
        <v>0.59</v>
      </c>
      <c r="EK7" s="36">
        <v>0.6</v>
      </c>
      <c r="EL7" s="36">
        <v>0.56000000000000005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cp:lastPrinted>2017-02-16T08:19:43Z</cp:lastPrinted>
  <dcterms:created xsi:type="dcterms:W3CDTF">2017-02-01T08:51:55Z</dcterms:created>
  <dcterms:modified xsi:type="dcterms:W3CDTF">2017-02-21T05:35:38Z</dcterms:modified>
  <cp:category/>
</cp:coreProperties>
</file>