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<sst xmlns="http://schemas.openxmlformats.org/spreadsheetml/2006/main" count="217" uniqueCount="107">
  <si>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</si>
  <si>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</si>
  <si>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</si>
  <si>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</si>
  <si>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</si>
  <si>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</si>
  <si>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</si>
  <si>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</si>
  <si>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</si>
  <si>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</si>
  <si>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</si>
  <si>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</si>
  <si>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</si>
  <si>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</si>
  <si>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</si>
  <si>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</si>
  <si>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</si>
  <si>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</si>
  <si>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</si>
  <si>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</si>
  <si>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</si>
  <si>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</si>
  <si>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</si>
  <si>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</si>
  <si>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</si>
  <si>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</si>
  <si>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</si>
  <si>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</si>
  <si>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</si>
  <si>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</si>
  <si>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</si>
  <si>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</si>
  <si>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</si>
  <si>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</si>
  <si>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</si>
  <si>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</si>
  <si>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</si>
  <si>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</si>
  <si>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</si>
  <si>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</si>
  <si>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</si>
  <si>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</si>
  <si>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</si>
  <si>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</si>
  <si>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</si>
  <si>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</si>
  <si>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</si>
  <si>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</si>
  <si>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</si>
  <si>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</si>
  <si>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</si>
  <si>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</si>
  <si>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</si>
  <si>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</si>
  <si>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</si>
  <si>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</si>
  <si>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</si>
  <si>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</si>
  <si>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</si>
  <si>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</si>
  <si>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</si>
  <si>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</si>
  <si>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</si>
  <si>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</si>
  <si>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</si>
  <si>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</si>
  <si>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</si>
  <si>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</si>
  <si>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</si>
  <si>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</si>
  <si>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</si>
  <si>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</si>
  <si>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</si>
  <si>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</si>
  <si>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</si>
  <si>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</si>
  <si>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</si>
  <si>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</si>
  <si>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</si>
  <si>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</si>
  <si>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</si>
  <si>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</si>
  <si>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</si>
  <si>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</si>
  <si>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</si>
  <si>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</si>
  <si>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</si>
  <si>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</si>
  <si>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</si>
  <si>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</si>
  <si>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</si>
  <si>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</si>
  <si>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</si>
  <si>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</si>
  <si>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</si>
  <si>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</si>
  <si>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</si>
  <si>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</si>
  <si>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</si>
  <si>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</si>
  <si>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</si>
  <si>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</si>
  <si>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</si>
  <si>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</si>
  <si>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平成25年度までは類似団体平均値よりも低い状況にあったが、平成26年度の制度改正により平均値よりも高くなった。これは本市の水道施設が補助金等で取得され減価償却が行われていなかったものが反映されたためである。　　・管路経年化率は、本市の水道施設で法定耐用年数を迎えるものが平成26年度より順次発生していくため類似団体平均値よりも低い状況にある。　　　　・管路更新率は、管路経年化率と同様に今後の更新需要によって更新していくため類似団体平均値よりも低い状況にあるが、今後は更新対象管路が増えていくことから資本の確保及び適切な更新計画を策定する必要がある。</t>
    <rPh sb="1" eb="2">
      <t>ユウ</t>
    </rPh>
    <rPh sb="2" eb="3">
      <t>カタチ</t>
    </rPh>
    <rPh sb="3" eb="5">
      <t>コテイ</t>
    </rPh>
    <rPh sb="5" eb="7">
      <t>シサン</t>
    </rPh>
    <rPh sb="7" eb="9">
      <t>ゲンカ</t>
    </rPh>
    <rPh sb="9" eb="11">
      <t>ショウキャク</t>
    </rPh>
    <rPh sb="11" eb="12">
      <t>リツ</t>
    </rPh>
    <rPh sb="14" eb="16">
      <t>ヘイセイ</t>
    </rPh>
    <rPh sb="18" eb="20">
      <t>ネンド</t>
    </rPh>
    <rPh sb="23" eb="25">
      <t>ルイジ</t>
    </rPh>
    <rPh sb="25" eb="27">
      <t>ダンタイ</t>
    </rPh>
    <rPh sb="27" eb="30">
      <t>ヘイキンチ</t>
    </rPh>
    <rPh sb="33" eb="34">
      <t>ヒク</t>
    </rPh>
    <rPh sb="35" eb="37">
      <t>ジョウキョウ</t>
    </rPh>
    <rPh sb="43" eb="45">
      <t>ヘイセイ</t>
    </rPh>
    <rPh sb="47" eb="49">
      <t>ネンド</t>
    </rPh>
    <rPh sb="50" eb="52">
      <t>セイド</t>
    </rPh>
    <rPh sb="52" eb="54">
      <t>カイセイ</t>
    </rPh>
    <rPh sb="57" eb="60">
      <t>ヘイキンチ</t>
    </rPh>
    <rPh sb="63" eb="64">
      <t>タカ</t>
    </rPh>
    <rPh sb="72" eb="73">
      <t>ホン</t>
    </rPh>
    <rPh sb="73" eb="74">
      <t>シ</t>
    </rPh>
    <rPh sb="75" eb="77">
      <t>スイドウ</t>
    </rPh>
    <rPh sb="77" eb="79">
      <t>シセツ</t>
    </rPh>
    <rPh sb="80" eb="83">
      <t>ホジョキン</t>
    </rPh>
    <rPh sb="83" eb="84">
      <t>ナド</t>
    </rPh>
    <rPh sb="85" eb="87">
      <t>シュトク</t>
    </rPh>
    <rPh sb="89" eb="91">
      <t>ゲンカ</t>
    </rPh>
    <rPh sb="91" eb="93">
      <t>ショウキャク</t>
    </rPh>
    <rPh sb="94" eb="95">
      <t>オコナ</t>
    </rPh>
    <rPh sb="106" eb="108">
      <t>ハンエイ</t>
    </rPh>
    <rPh sb="120" eb="122">
      <t>カンロ</t>
    </rPh>
    <rPh sb="122" eb="124">
      <t>ケイネン</t>
    </rPh>
    <rPh sb="124" eb="125">
      <t>カ</t>
    </rPh>
    <rPh sb="125" eb="126">
      <t>リツ</t>
    </rPh>
    <rPh sb="245" eb="247">
      <t>コンゴ</t>
    </rPh>
    <rPh sb="248" eb="250">
      <t>コウシン</t>
    </rPh>
    <rPh sb="250" eb="252">
      <t>タイショウ</t>
    </rPh>
    <rPh sb="252" eb="254">
      <t>カンロ</t>
    </rPh>
    <rPh sb="264" eb="266">
      <t>シホン</t>
    </rPh>
    <rPh sb="267" eb="269">
      <t>カクホ</t>
    </rPh>
    <rPh sb="269" eb="270">
      <t>オヨ</t>
    </rPh>
    <rPh sb="271" eb="273">
      <t>テキセツ</t>
    </rPh>
    <rPh sb="274" eb="276">
      <t>コウシン</t>
    </rPh>
    <rPh sb="276" eb="278">
      <t>ケイカク</t>
    </rPh>
    <rPh sb="279" eb="281">
      <t>サクテイ</t>
    </rPh>
    <rPh sb="283" eb="285">
      <t>ヒツヨウ</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</si>
  <si>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・さらなる各指標の向上を目指すためには、給水原価の低減に努める必要がある。　　　　　　　　　　・企業債残高対給水収益比率は、企業債残高が減少していくため徐々に指標は下がる見込みである。　・平成27年度より、南城市水道事業基盤整備計画に基づき基幹管路を中心として水道施設を整備していくとともに、長期的な管路更新計画や財政収支計画を策定し実施していく必要がある。　　　　　　　　　　　　　　　　　　　　　　・上記観点から、安心で安全な水の供給が可能な経営や施設を持続することができる。</t>
    <rPh sb="2" eb="3">
      <t>ニン</t>
    </rPh>
    <rPh sb="3" eb="4">
      <t>ア</t>
    </rPh>
    <rPh sb="7" eb="9">
      <t>シヨウ</t>
    </rPh>
    <rPh sb="9" eb="11">
      <t>スイリョウ</t>
    </rPh>
    <rPh sb="12" eb="14">
      <t>ゲンショウ</t>
    </rPh>
    <rPh sb="14" eb="16">
      <t>ケイコウ</t>
    </rPh>
    <rPh sb="23" eb="24">
      <t>シ</t>
    </rPh>
    <rPh sb="24" eb="26">
      <t>ジンコウ</t>
    </rPh>
    <rPh sb="27" eb="29">
      <t>ゾウカ</t>
    </rPh>
    <rPh sb="29" eb="31">
      <t>ケイコウ</t>
    </rPh>
    <rPh sb="35" eb="37">
      <t>シセツ</t>
    </rPh>
    <rPh sb="37" eb="39">
      <t>リヨウ</t>
    </rPh>
    <rPh sb="39" eb="40">
      <t>リツ</t>
    </rPh>
    <rPh sb="41" eb="43">
      <t>ケイジョウ</t>
    </rPh>
    <rPh sb="43" eb="45">
      <t>シュウシ</t>
    </rPh>
    <rPh sb="45" eb="47">
      <t>ヒリツ</t>
    </rPh>
    <rPh sb="48" eb="51">
      <t>ドウテイド</t>
    </rPh>
    <rPh sb="52" eb="54">
      <t>スイジュン</t>
    </rPh>
    <rPh sb="55" eb="57">
      <t>スイイ</t>
    </rPh>
    <rPh sb="62" eb="64">
      <t>ミコ</t>
    </rPh>
    <rPh sb="70" eb="72">
      <t>ケイエイ</t>
    </rPh>
    <rPh sb="73" eb="76">
      <t>ケンゼンセイ</t>
    </rPh>
    <rPh sb="77" eb="80">
      <t>コウリツセイ</t>
    </rPh>
    <rPh sb="81" eb="82">
      <t>タモ</t>
    </rPh>
    <rPh sb="86" eb="88">
      <t>ヨソク</t>
    </rPh>
    <rPh sb="243" eb="246">
      <t>チョウキテキ</t>
    </rPh>
    <rPh sb="247" eb="249">
      <t>カンロ</t>
    </rPh>
    <rPh sb="249" eb="251">
      <t>コウシン</t>
    </rPh>
    <rPh sb="251" eb="253">
      <t>ケイカク</t>
    </rPh>
    <rPh sb="254" eb="256">
      <t>ザイセイ</t>
    </rPh>
    <rPh sb="256" eb="258">
      <t>シュウシ</t>
    </rPh>
    <rPh sb="258" eb="260">
      <t>ケイカク</t>
    </rPh>
    <rPh sb="261" eb="263">
      <t>サクテイ</t>
    </rPh>
    <rPh sb="264" eb="266">
      <t>ジッシ</t>
    </rPh>
    <rPh sb="270" eb="272">
      <t>ヒツヨウ</t>
    </rPh>
    <rPh sb="299" eb="301">
      <t>ジョウキ</t>
    </rPh>
    <rPh sb="301" eb="303">
      <t>カンテン</t>
    </rPh>
    <rPh sb="306" eb="308">
      <t>アンシン</t>
    </rPh>
    <rPh sb="309" eb="311">
      <t>アンゼン</t>
    </rPh>
    <rPh sb="312" eb="313">
      <t>ミズ</t>
    </rPh>
    <rPh sb="314" eb="316">
      <t>キョウキュウ</t>
    </rPh>
    <rPh sb="317" eb="319">
      <t>カノウ</t>
    </rPh>
    <rPh sb="320" eb="322">
      <t>ケイエイ</t>
    </rPh>
    <rPh sb="323" eb="325">
      <t>シセツ</t>
    </rPh>
    <rPh sb="326" eb="328">
      <t>ジゾク</t>
    </rPh>
    <phoneticPr fontId="4"/>
  </si>
  <si>
    <t>・経常収支比率は、黒字である100％以上を示しているが、類似団体比較すると低い状態にある。その要因として、料金回収率が類似団体平均値よりも高い状況にあるが、給水原価が類似団体平均値より高い状況にあることが考えられる。　　　　　　　　　　　　　　　　　・流動比率も類似団体平均値と比較して低い状況にあるのは、経常収支比率と同様な要因が考えられる。　　　　　　　　　　　　　　　　　　　　　　・給水原価が類似団体平均値よりも高い要因として、本市が丘陵地や離島を抱える地形のため多くの水道施設を必要とし、施設管理費がかかることが考えられる。　　　　　　　　　　　　　　　　　　　・企業債残高対給水収益比率は、企業債残高が少ないため類似団体平均値よりも低い状況にあると考えられる。　　　　　　　　　　　　　　　　　　　・施設利用率は、平成26年度から水需要予測の1日配水能力の見直しによる増加や大口需要者の使用水量の減少により若干の減少となっている。　　　　　・有収率は全管路中の老朽化の割合が少ないため類似団体平均値よりも高くなっていると考えられる。</t>
    <rPh sb="1" eb="3">
      <t>ケイジョウ</t>
    </rPh>
    <rPh sb="3" eb="5">
      <t>シュウシ</t>
    </rPh>
    <rPh sb="5" eb="7">
      <t>ヒリツ</t>
    </rPh>
    <rPh sb="9" eb="11">
      <t>クロジ</t>
    </rPh>
    <rPh sb="18" eb="20">
      <t>イジョウ</t>
    </rPh>
    <rPh sb="21" eb="22">
      <t>シメ</t>
    </rPh>
    <rPh sb="28" eb="30">
      <t>ルイジ</t>
    </rPh>
    <rPh sb="30" eb="32">
      <t>ダンタイ</t>
    </rPh>
    <rPh sb="32" eb="34">
      <t>ヒカク</t>
    </rPh>
    <rPh sb="37" eb="38">
      <t>ヒク</t>
    </rPh>
    <rPh sb="39" eb="41">
      <t>ジョウタイ</t>
    </rPh>
    <rPh sb="47" eb="49">
      <t>ヨウイン</t>
    </rPh>
    <rPh sb="53" eb="55">
      <t>リョウキン</t>
    </rPh>
    <rPh sb="55" eb="57">
      <t>カイシュウ</t>
    </rPh>
    <rPh sb="57" eb="58">
      <t>リツ</t>
    </rPh>
    <rPh sb="59" eb="61">
      <t>ルイジ</t>
    </rPh>
    <rPh sb="61" eb="63">
      <t>ダンタイ</t>
    </rPh>
    <rPh sb="63" eb="66">
      <t>ヘイキンチ</t>
    </rPh>
    <rPh sb="69" eb="70">
      <t>タカ</t>
    </rPh>
    <rPh sb="71" eb="73">
      <t>ジョウキョウ</t>
    </rPh>
    <rPh sb="78" eb="80">
      <t>キュウスイ</t>
    </rPh>
    <rPh sb="83" eb="85">
      <t>ルイジ</t>
    </rPh>
    <rPh sb="85" eb="87">
      <t>ダンタイ</t>
    </rPh>
    <rPh sb="87" eb="90">
      <t>ヘイキンチ</t>
    </rPh>
    <rPh sb="102" eb="103">
      <t>カンガ</t>
    </rPh>
    <rPh sb="126" eb="128">
      <t>リュウドウ</t>
    </rPh>
    <rPh sb="128" eb="130">
      <t>ヒリツ</t>
    </rPh>
    <rPh sb="131" eb="133">
      <t>ルイジ</t>
    </rPh>
    <rPh sb="133" eb="135">
      <t>ダンタイ</t>
    </rPh>
    <rPh sb="135" eb="138">
      <t>ヘイキンチ</t>
    </rPh>
    <rPh sb="139" eb="141">
      <t>ヒカク</t>
    </rPh>
    <rPh sb="143" eb="144">
      <t>ヒク</t>
    </rPh>
    <rPh sb="145" eb="147">
      <t>ジョウキョウ</t>
    </rPh>
    <rPh sb="153" eb="155">
      <t>ケイジョウ</t>
    </rPh>
    <rPh sb="155" eb="157">
      <t>シュウシ</t>
    </rPh>
    <rPh sb="157" eb="159">
      <t>ヒリツ</t>
    </rPh>
    <rPh sb="160" eb="162">
      <t>ドウヨウ</t>
    </rPh>
    <rPh sb="163" eb="165">
      <t>ヨウイン</t>
    </rPh>
    <rPh sb="166" eb="167">
      <t>カンガ</t>
    </rPh>
    <rPh sb="195" eb="197">
      <t>キュウスイ</t>
    </rPh>
    <rPh sb="200" eb="202">
      <t>ルイジ</t>
    </rPh>
    <rPh sb="202" eb="204">
      <t>ダンタイ</t>
    </rPh>
    <rPh sb="204" eb="207">
      <t>ヘイキンチ</t>
    </rPh>
    <rPh sb="210" eb="211">
      <t>タカ</t>
    </rPh>
    <rPh sb="212" eb="214">
      <t>ヨウイン</t>
    </rPh>
    <rPh sb="287" eb="289">
      <t>キギョウ</t>
    </rPh>
    <rPh sb="289" eb="290">
      <t>サイ</t>
    </rPh>
    <rPh sb="290" eb="292">
      <t>ザンダカ</t>
    </rPh>
    <rPh sb="292" eb="293">
      <t>タイ</t>
    </rPh>
    <rPh sb="293" eb="295">
      <t>キュウスイ</t>
    </rPh>
    <rPh sb="295" eb="297">
      <t>シュウエキ</t>
    </rPh>
    <rPh sb="297" eb="299">
      <t>ヒリツ</t>
    </rPh>
    <rPh sb="301" eb="303">
      <t>キギョウ</t>
    </rPh>
    <rPh sb="303" eb="304">
      <t>サイ</t>
    </rPh>
    <rPh sb="304" eb="306">
      <t>ザンダカ</t>
    </rPh>
    <rPh sb="307" eb="308">
      <t>スク</t>
    </rPh>
    <rPh sb="312" eb="314">
      <t>ルイジ</t>
    </rPh>
    <rPh sb="314" eb="316">
      <t>ダンタイ</t>
    </rPh>
    <rPh sb="316" eb="319">
      <t>ヘイキンチ</t>
    </rPh>
    <rPh sb="322" eb="323">
      <t>ヒク</t>
    </rPh>
    <rPh sb="324" eb="326">
      <t>ジョウキョウ</t>
    </rPh>
    <rPh sb="330" eb="331">
      <t>カンガ</t>
    </rPh>
    <rPh sb="356" eb="358">
      <t>シセツ</t>
    </rPh>
    <rPh sb="358" eb="360">
      <t>リヨウ</t>
    </rPh>
    <rPh sb="360" eb="361">
      <t>リツ</t>
    </rPh>
    <rPh sb="363" eb="365">
      <t>ヘイセイ</t>
    </rPh>
    <rPh sb="367" eb="369">
      <t>ネンド</t>
    </rPh>
    <rPh sb="371" eb="372">
      <t>ミズ</t>
    </rPh>
    <rPh sb="372" eb="374">
      <t>ジュヨウ</t>
    </rPh>
    <rPh sb="374" eb="376">
      <t>ヨソク</t>
    </rPh>
    <rPh sb="378" eb="379">
      <t>ニチ</t>
    </rPh>
    <rPh sb="379" eb="381">
      <t>ハイスイ</t>
    </rPh>
    <rPh sb="381" eb="383">
      <t>ノウリョク</t>
    </rPh>
    <rPh sb="384" eb="386">
      <t>ミナオ</t>
    </rPh>
    <rPh sb="390" eb="392">
      <t>ゾウカ</t>
    </rPh>
    <rPh sb="393" eb="395">
      <t>オオグチ</t>
    </rPh>
    <rPh sb="395" eb="397">
      <t>ジュヨウ</t>
    </rPh>
    <rPh sb="397" eb="398">
      <t>シャ</t>
    </rPh>
    <rPh sb="399" eb="401">
      <t>シヨウ</t>
    </rPh>
    <rPh sb="401" eb="403">
      <t>スイリョウ</t>
    </rPh>
    <rPh sb="404" eb="406">
      <t>ゲンショウ</t>
    </rPh>
    <rPh sb="409" eb="411">
      <t>ジャッカン</t>
    </rPh>
    <rPh sb="412" eb="414">
      <t>ゲンショウ</t>
    </rPh>
    <rPh sb="427" eb="429">
      <t>ユウシュウ</t>
    </rPh>
    <rPh sb="429" eb="430">
      <t>リツ</t>
    </rPh>
    <rPh sb="431" eb="432">
      <t>ゼン</t>
    </rPh>
    <rPh sb="432" eb="434">
      <t>カンロ</t>
    </rPh>
    <rPh sb="434" eb="435">
      <t>チュウ</t>
    </rPh>
    <rPh sb="436" eb="439">
      <t>ロウキュウカ</t>
    </rPh>
    <rPh sb="440" eb="442">
      <t>ワリアイ</t>
    </rPh>
    <rPh sb="443" eb="444">
      <t>スク</t>
    </rPh>
    <rPh sb="448" eb="450">
      <t>ルイジ</t>
    </rPh>
    <rPh sb="450" eb="452">
      <t>ダンタイ</t>
    </rPh>
    <rPh sb="452" eb="455">
      <t>ヘイキンチ</t>
    </rPh>
    <rPh sb="458" eb="459">
      <t>タカ</t>
    </rPh>
    <rPh sb="466" eb="46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</si>
</sst>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0.02</c:v>
                </c:pt>
                <c:pt idx="4">
                  <c:v>0</c:v>
                </c:pt>
              </c:numCache>
            </c:numRef>
          </c:val>
        </c:ser>
        <c:dLbls>
          <c:showLegendKey val="0"/>
          <c:showVal val="0"/>
          <c:showCatName val="0"/>
          <c:showSerName val="0"/>
          <c:showPercent val="0"/>
          <c:showBubbleSize val="0"/>
        </c:dLbls>
        <c:gapWidth val="150"/>
        <c:axId val="59402880"/>
        <c:axId val="594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59402880"/>
        <c:axId val="59409152"/>
      </c:lineChart>
      <c:dateAx>
        <c:axId val="59402880"/>
        <c:scaling>
          <c:orientation val="minMax"/>
        </c:scaling>
        <c:delete val="1"/>
        <c:axPos val="b"/>
        <c:numFmt formatCode="ge" sourceLinked="1"/>
        <c:majorTickMark val="none"/>
        <c:minorTickMark val="none"/>
        <c:tickLblPos val="none"/>
        <c:crossAx val="59409152"/>
        <c:crosses val="autoZero"/>
        <c:auto val="1"/>
        <c:lblOffset val="100"/>
        <c:baseTimeUnit val="years"/>
      </c:dateAx>
      <c:valAx>
        <c:axId val="59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84.93</c:v>
                </c:pt>
                <c:pt idx="1">
                  <c:v>85.18</c:v>
                </c:pt>
                <c:pt idx="2">
                  <c:v>85.75</c:v>
                </c:pt>
                <c:pt idx="3">
                  <c:v>83.54</c:v>
                </c:pt>
                <c:pt idx="4">
                  <c:v>82.74</c:v>
                </c:pt>
              </c:numCache>
            </c:numRef>
          </c:val>
        </c:ser>
        <c:dLbls>
          <c:showLegendKey val="0"/>
          <c:showVal val="0"/>
          <c:showCatName val="0"/>
          <c:showSerName val="0"/>
          <c:showPercent val="0"/>
          <c:showBubbleSize val="0"/>
        </c:dLbls>
        <c:gapWidth val="150"/>
        <c:axId val="102902784"/>
        <c:axId val="1029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2902784"/>
        <c:axId val="102925440"/>
      </c:lineChart>
      <c:dateAx>
        <c:axId val="102902784"/>
        <c:scaling>
          <c:orientation val="minMax"/>
        </c:scaling>
        <c:delete val="1"/>
        <c:axPos val="b"/>
        <c:numFmt formatCode="ge" sourceLinked="1"/>
        <c:majorTickMark val="none"/>
        <c:minorTickMark val="none"/>
        <c:tickLblPos val="none"/>
        <c:crossAx val="102925440"/>
        <c:crosses val="autoZero"/>
        <c:auto val="1"/>
        <c:lblOffset val="100"/>
        <c:baseTimeUnit val="years"/>
      </c:dateAx>
      <c:valAx>
        <c:axId val="1029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92.27</c:v>
                </c:pt>
                <c:pt idx="1">
                  <c:v>92.08</c:v>
                </c:pt>
                <c:pt idx="2">
                  <c:v>92.85</c:v>
                </c:pt>
                <c:pt idx="3">
                  <c:v>92.42</c:v>
                </c:pt>
                <c:pt idx="4">
                  <c:v>93.79</c:v>
                </c:pt>
              </c:numCache>
            </c:numRef>
          </c:val>
        </c:ser>
        <c:dLbls>
          <c:showLegendKey val="0"/>
          <c:showVal val="0"/>
          <c:showCatName val="0"/>
          <c:showSerName val="0"/>
          <c:showPercent val="0"/>
          <c:showBubbleSize val="0"/>
        </c:dLbls>
        <c:gapWidth val="150"/>
        <c:axId val="103025280"/>
        <c:axId val="1030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3025280"/>
        <c:axId val="103031552"/>
      </c:lineChart>
      <c:dateAx>
        <c:axId val="103025280"/>
        <c:scaling>
          <c:orientation val="minMax"/>
        </c:scaling>
        <c:delete val="1"/>
        <c:axPos val="b"/>
        <c:numFmt formatCode="ge" sourceLinked="1"/>
        <c:majorTickMark val="none"/>
        <c:minorTickMark val="none"/>
        <c:tickLblPos val="none"/>
        <c:crossAx val="103031552"/>
        <c:crosses val="autoZero"/>
        <c:auto val="1"/>
        <c:lblOffset val="100"/>
        <c:baseTimeUnit val="years"/>
      </c:dateAx>
      <c:valAx>
        <c:axId val="103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104.47</c:v>
                </c:pt>
                <c:pt idx="1">
                  <c:v>104.24</c:v>
                </c:pt>
                <c:pt idx="2">
                  <c:v>107.67</c:v>
                </c:pt>
                <c:pt idx="3">
                  <c:v>105.95</c:v>
                </c:pt>
                <c:pt idx="4">
                  <c:v>106.6</c:v>
                </c:pt>
              </c:numCache>
            </c:numRef>
          </c:val>
        </c:ser>
        <c:dLbls>
          <c:showLegendKey val="0"/>
          <c:showVal val="0"/>
          <c:showCatName val="0"/>
          <c:showSerName val="0"/>
          <c:showPercent val="0"/>
          <c:showBubbleSize val="0"/>
        </c:dLbls>
        <c:gapWidth val="150"/>
        <c:axId val="59422976"/>
        <c:axId val="66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59422976"/>
        <c:axId val="66064768"/>
      </c:lineChart>
      <c:dateAx>
        <c:axId val="59422976"/>
        <c:scaling>
          <c:orientation val="minMax"/>
        </c:scaling>
        <c:delete val="1"/>
        <c:axPos val="b"/>
        <c:numFmt formatCode="ge" sourceLinked="1"/>
        <c:majorTickMark val="none"/>
        <c:minorTickMark val="none"/>
        <c:tickLblPos val="none"/>
        <c:crossAx val="66064768"/>
        <c:crosses val="autoZero"/>
        <c:auto val="1"/>
        <c:lblOffset val="100"/>
        <c:baseTimeUnit val="years"/>
      </c:dateAx>
      <c:valAx>
        <c:axId val="6606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19.16</c:v>
                </c:pt>
                <c:pt idx="1">
                  <c:v>20.37</c:v>
                </c:pt>
                <c:pt idx="2">
                  <c:v>21.54</c:v>
                </c:pt>
                <c:pt idx="3">
                  <c:v>47.67</c:v>
                </c:pt>
                <c:pt idx="4">
                  <c:v>49.45</c:v>
                </c:pt>
              </c:numCache>
            </c:numRef>
          </c:val>
        </c:ser>
        <c:dLbls>
          <c:showLegendKey val="0"/>
          <c:showVal val="0"/>
          <c:showCatName val="0"/>
          <c:showSerName val="0"/>
          <c:showPercent val="0"/>
          <c:showBubbleSize val="0"/>
        </c:dLbls>
        <c:gapWidth val="150"/>
        <c:axId val="66090880"/>
        <c:axId val="66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66090880"/>
        <c:axId val="66093056"/>
      </c:lineChart>
      <c:dateAx>
        <c:axId val="66090880"/>
        <c:scaling>
          <c:orientation val="minMax"/>
        </c:scaling>
        <c:delete val="1"/>
        <c:axPos val="b"/>
        <c:numFmt formatCode="ge" sourceLinked="1"/>
        <c:majorTickMark val="none"/>
        <c:minorTickMark val="none"/>
        <c:tickLblPos val="none"/>
        <c:crossAx val="66093056"/>
        <c:crosses val="autoZero"/>
        <c:auto val="1"/>
        <c:lblOffset val="100"/>
        <c:baseTimeUnit val="years"/>
      </c:dateAx>
      <c:valAx>
        <c:axId val="660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0.85</c:v>
                </c:pt>
                <c:pt idx="4">
                  <c:v>0</c:v>
                </c:pt>
              </c:numCache>
            </c:numRef>
          </c:val>
        </c:ser>
        <c:dLbls>
          <c:showLegendKey val="0"/>
          <c:showVal val="0"/>
          <c:showCatName val="0"/>
          <c:showSerName val="0"/>
          <c:showPercent val="0"/>
          <c:showBubbleSize val="0"/>
        </c:dLbls>
        <c:gapWidth val="150"/>
        <c:axId val="102376960"/>
        <c:axId val="102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2376960"/>
        <c:axId val="102378880"/>
      </c:lineChart>
      <c:dateAx>
        <c:axId val="102376960"/>
        <c:scaling>
          <c:orientation val="minMax"/>
        </c:scaling>
        <c:delete val="1"/>
        <c:axPos val="b"/>
        <c:numFmt formatCode="ge" sourceLinked="1"/>
        <c:majorTickMark val="none"/>
        <c:minorTickMark val="none"/>
        <c:tickLblPos val="none"/>
        <c:crossAx val="102378880"/>
        <c:crosses val="autoZero"/>
        <c:auto val="1"/>
        <c:lblOffset val="100"/>
        <c:baseTimeUnit val="years"/>
      </c:dateAx>
      <c:valAx>
        <c:axId val="102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03072"/>
        <c:axId val="1024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2403072"/>
        <c:axId val="102413440"/>
      </c:lineChart>
      <c:dateAx>
        <c:axId val="102403072"/>
        <c:scaling>
          <c:orientation val="minMax"/>
        </c:scaling>
        <c:delete val="1"/>
        <c:axPos val="b"/>
        <c:numFmt formatCode="ge" sourceLinked="1"/>
        <c:majorTickMark val="none"/>
        <c:minorTickMark val="none"/>
        <c:tickLblPos val="none"/>
        <c:crossAx val="102413440"/>
        <c:crosses val="autoZero"/>
        <c:auto val="1"/>
        <c:lblOffset val="100"/>
        <c:baseTimeUnit val="years"/>
      </c:dateAx>
      <c:valAx>
        <c:axId val="10241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324.7</c:v>
                </c:pt>
                <c:pt idx="1">
                  <c:v>356.55</c:v>
                </c:pt>
                <c:pt idx="2">
                  <c:v>384.68</c:v>
                </c:pt>
                <c:pt idx="3">
                  <c:v>163.1</c:v>
                </c:pt>
                <c:pt idx="4">
                  <c:v>146.66999999999999</c:v>
                </c:pt>
              </c:numCache>
            </c:numRef>
          </c:val>
        </c:ser>
        <c:dLbls>
          <c:showLegendKey val="0"/>
          <c:showVal val="0"/>
          <c:showCatName val="0"/>
          <c:showSerName val="0"/>
          <c:showPercent val="0"/>
          <c:showBubbleSize val="0"/>
        </c:dLbls>
        <c:gapWidth val="150"/>
        <c:axId val="102430208"/>
        <c:axId val="102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2430208"/>
        <c:axId val="102432128"/>
      </c:lineChart>
      <c:dateAx>
        <c:axId val="102430208"/>
        <c:scaling>
          <c:orientation val="minMax"/>
        </c:scaling>
        <c:delete val="1"/>
        <c:axPos val="b"/>
        <c:numFmt formatCode="ge" sourceLinked="1"/>
        <c:majorTickMark val="none"/>
        <c:minorTickMark val="none"/>
        <c:tickLblPos val="none"/>
        <c:crossAx val="102432128"/>
        <c:crosses val="autoZero"/>
        <c:auto val="1"/>
        <c:lblOffset val="100"/>
        <c:baseTimeUnit val="years"/>
      </c:dateAx>
      <c:valAx>
        <c:axId val="10243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279.77</c:v>
                </c:pt>
                <c:pt idx="1">
                  <c:v>266.45999999999998</c:v>
                </c:pt>
                <c:pt idx="2">
                  <c:v>248.16</c:v>
                </c:pt>
                <c:pt idx="3">
                  <c:v>240.49</c:v>
                </c:pt>
                <c:pt idx="4">
                  <c:v>224.83</c:v>
                </c:pt>
              </c:numCache>
            </c:numRef>
          </c:val>
        </c:ser>
        <c:dLbls>
          <c:showLegendKey val="0"/>
          <c:showVal val="0"/>
          <c:showCatName val="0"/>
          <c:showSerName val="0"/>
          <c:showPercent val="0"/>
          <c:showBubbleSize val="0"/>
        </c:dLbls>
        <c:gapWidth val="150"/>
        <c:axId val="102806656"/>
        <c:axId val="1028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2806656"/>
        <c:axId val="102808576"/>
      </c:lineChart>
      <c:dateAx>
        <c:axId val="102806656"/>
        <c:scaling>
          <c:orientation val="minMax"/>
        </c:scaling>
        <c:delete val="1"/>
        <c:axPos val="b"/>
        <c:numFmt formatCode="ge" sourceLinked="1"/>
        <c:majorTickMark val="none"/>
        <c:minorTickMark val="none"/>
        <c:tickLblPos val="none"/>
        <c:crossAx val="102808576"/>
        <c:crosses val="autoZero"/>
        <c:auto val="1"/>
        <c:lblOffset val="100"/>
        <c:baseTimeUnit val="years"/>
      </c:dateAx>
      <c:valAx>
        <c:axId val="10280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100.13</c:v>
                </c:pt>
                <c:pt idx="1">
                  <c:v>99.6</c:v>
                </c:pt>
                <c:pt idx="2">
                  <c:v>103.86</c:v>
                </c:pt>
                <c:pt idx="3">
                  <c:v>102.74</c:v>
                </c:pt>
                <c:pt idx="4">
                  <c:v>103.46</c:v>
                </c:pt>
              </c:numCache>
            </c:numRef>
          </c:val>
        </c:ser>
        <c:dLbls>
          <c:showLegendKey val="0"/>
          <c:showVal val="0"/>
          <c:showCatName val="0"/>
          <c:showSerName val="0"/>
          <c:showPercent val="0"/>
          <c:showBubbleSize val="0"/>
        </c:dLbls>
        <c:gapWidth val="150"/>
        <c:axId val="102859136"/>
        <c:axId val="1028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2859136"/>
        <c:axId val="102861056"/>
      </c:lineChart>
      <c:dateAx>
        <c:axId val="102859136"/>
        <c:scaling>
          <c:orientation val="minMax"/>
        </c:scaling>
        <c:delete val="1"/>
        <c:axPos val="b"/>
        <c:numFmt formatCode="ge" sourceLinked="1"/>
        <c:majorTickMark val="none"/>
        <c:minorTickMark val="none"/>
        <c:tickLblPos val="none"/>
        <c:crossAx val="102861056"/>
        <c:crosses val="autoZero"/>
        <c:auto val="1"/>
        <c:lblOffset val="100"/>
        <c:baseTimeUnit val="years"/>
      </c:dateAx>
      <c:valAx>
        <c:axId val="1028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203.8</c:v>
                </c:pt>
                <c:pt idx="1">
                  <c:v>204.91</c:v>
                </c:pt>
                <c:pt idx="2">
                  <c:v>197.23</c:v>
                </c:pt>
                <c:pt idx="3">
                  <c:v>198.04</c:v>
                </c:pt>
                <c:pt idx="4">
                  <c:v>195.64</c:v>
                </c:pt>
              </c:numCache>
            </c:numRef>
          </c:val>
        </c:ser>
        <c:dLbls>
          <c:showLegendKey val="0"/>
          <c:showVal val="0"/>
          <c:showCatName val="0"/>
          <c:showSerName val="0"/>
          <c:showPercent val="0"/>
          <c:showBubbleSize val="0"/>
        </c:dLbls>
        <c:gapWidth val="150"/>
        <c:axId val="102874496"/>
        <c:axId val="102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2874496"/>
        <c:axId val="102888960"/>
      </c:lineChart>
      <c:dateAx>
        <c:axId val="102874496"/>
        <c:scaling>
          <c:orientation val="minMax"/>
        </c:scaling>
        <c:delete val="1"/>
        <c:axPos val="b"/>
        <c:numFmt formatCode="ge" sourceLinked="1"/>
        <c:majorTickMark val="none"/>
        <c:minorTickMark val="none"/>
        <c:tickLblPos val="none"/>
        <c:crossAx val="102888960"/>
        <c:crosses val="autoZero"/>
        <c:auto val="1"/>
        <c:lblOffset val="100"/>
        <c:baseTimeUnit val="years"/>
      </c:dateAx>
      <c:valAx>
        <c:axId val="102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南城市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42836</v>
      </c>
      <c r="AJ8" s="56"/>
      <c r="AK8" s="56"/>
      <c r="AL8" s="56"/>
      <c r="AM8" s="56"/>
      <c r="AN8" s="56"/>
      <c r="AO8" s="56"/>
      <c r="AP8" s="57"/>
      <c r="AQ8" s="47">
        <f>データ!R6</f>
        <v>49.94</v>
      </c>
      <c r="AR8" s="47"/>
      <c r="AS8" s="47"/>
      <c r="AT8" s="47"/>
      <c r="AU8" s="47"/>
      <c r="AV8" s="47"/>
      <c r="AW8" s="47"/>
      <c r="AX8" s="47"/>
      <c r="AY8" s="47">
        <f>データ!S6</f>
        <v>857.75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64.209999999999994</v>
      </c>
      <c r="K10" s="47"/>
      <c r="L10" s="47"/>
      <c r="M10" s="47"/>
      <c r="N10" s="47"/>
      <c r="O10" s="47"/>
      <c r="P10" s="47"/>
      <c r="Q10" s="47"/>
      <c r="R10" s="47">
        <f>データ!O6</f>
        <v>99.88</v>
      </c>
      <c r="S10" s="47"/>
      <c r="T10" s="47"/>
      <c r="U10" s="47"/>
      <c r="V10" s="47"/>
      <c r="W10" s="47"/>
      <c r="X10" s="47"/>
      <c r="Y10" s="47"/>
      <c r="Z10" s="78">
        <f>データ!P6</f>
        <v>3533</v>
      </c>
      <c r="AA10" s="78"/>
      <c r="AB10" s="78"/>
      <c r="AC10" s="78"/>
      <c r="AD10" s="78"/>
      <c r="AE10" s="78"/>
      <c r="AF10" s="78"/>
      <c r="AG10" s="78"/>
      <c r="AH10" s="2"/>
      <c r="AI10" s="78">
        <f>データ!T6</f>
        <v>42837</v>
      </c>
      <c r="AJ10" s="78"/>
      <c r="AK10" s="78"/>
      <c r="AL10" s="78"/>
      <c r="AM10" s="78"/>
      <c r="AN10" s="78"/>
      <c r="AO10" s="78"/>
      <c r="AP10" s="78"/>
      <c r="AQ10" s="47">
        <f>データ!U6</f>
        <v>49.7</v>
      </c>
      <c r="AR10" s="47"/>
      <c r="AS10" s="47"/>
      <c r="AT10" s="47"/>
      <c r="AU10" s="47"/>
      <c r="AV10" s="47"/>
      <c r="AW10" s="47"/>
      <c r="AX10" s="47"/>
      <c r="AY10" s="47">
        <f>データ!V6</f>
        <v>861.91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472158</v>
      </c>
      <c r="D6" s="31">
        <f t="shared" si="3"/>
        <v>46</v>
      </c>
      <c r="E6" s="31">
        <f t="shared" si="3"/>
        <v>1</v>
      </c>
      <c r="F6" s="31">
        <f t="shared" si="3"/>
        <v>0</v>
      </c>
      <c r="G6" s="31">
        <f t="shared" si="3"/>
        <v>1</v>
      </c>
      <c r="H6" s="31" t="str">
        <f t="shared" si="3"/>
        <v>沖縄県　南城市</v>
      </c>
      <c r="I6" s="31" t="str">
        <f t="shared" si="3"/>
        <v>法適用</v>
      </c>
      <c r="J6" s="31" t="str">
        <f t="shared" si="3"/>
        <v>水道事業</v>
      </c>
      <c r="K6" s="31" t="str">
        <f t="shared" si="3"/>
        <v>末端給水事業</v>
      </c>
      <c r="L6" s="31" t="str">
        <f t="shared" si="3"/>
        <v>A5</v>
      </c>
      <c r="M6" s="32" t="str">
        <f t="shared" si="3"/>
        <v>-</v>
      </c>
      <c r="N6" s="32">
        <f t="shared" si="3"/>
        <v>64.209999999999994</v>
      </c>
      <c r="O6" s="32">
        <f t="shared" si="3"/>
        <v>99.88</v>
      </c>
      <c r="P6" s="32">
        <f t="shared" si="3"/>
        <v>3533</v>
      </c>
      <c r="Q6" s="32">
        <f t="shared" si="3"/>
        <v>42836</v>
      </c>
      <c r="R6" s="32">
        <f t="shared" si="3"/>
        <v>49.94</v>
      </c>
      <c r="S6" s="32">
        <f t="shared" si="3"/>
        <v>857.75</v>
      </c>
      <c r="T6" s="32">
        <f t="shared" si="3"/>
        <v>42837</v>
      </c>
      <c r="U6" s="32">
        <f t="shared" si="3"/>
        <v>49.7</v>
      </c>
      <c r="V6" s="32">
        <f t="shared" si="3"/>
        <v>861.91</v>
      </c>
      <c r="W6" s="33">
        <f>IF(W7="",NA(),W7)</f>
        <v>104.47</v>
      </c>
      <c r="X6" s="33">
        <f t="shared" ref="X6:AF6" si="4">IF(X7="",NA(),X7)</f>
        <v>104.24</v>
      </c>
      <c r="Y6" s="33">
        <f t="shared" si="4"/>
        <v>107.67</v>
      </c>
      <c r="Z6" s="33">
        <f t="shared" si="4"/>
        <v>105.95</v>
      </c>
      <c r="AA6" s="33">
        <f t="shared" si="4"/>
        <v>106.6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324.7</v>
      </c>
      <c r="AT6" s="33">
        <f t="shared" ref="AT6:BB6" si="6">IF(AT7="",NA(),AT7)</f>
        <v>356.55</v>
      </c>
      <c r="AU6" s="33">
        <f t="shared" si="6"/>
        <v>384.68</v>
      </c>
      <c r="AV6" s="33">
        <f t="shared" si="6"/>
        <v>163.1</v>
      </c>
      <c r="AW6" s="33">
        <f t="shared" si="6"/>
        <v>146.66999999999999</v>
      </c>
      <c r="AX6" s="33">
        <f t="shared" si="6"/>
        <v>832.37</v>
      </c>
      <c r="AY6" s="33">
        <f t="shared" si="6"/>
        <v>852.01</v>
      </c>
      <c r="AZ6" s="33">
        <f t="shared" si="6"/>
        <v>909.68</v>
      </c>
      <c r="BA6" s="33">
        <f t="shared" si="6"/>
        <v>382.09</v>
      </c>
      <c r="BB6" s="33">
        <f t="shared" si="6"/>
        <v>371.31</v>
      </c>
      <c r="BC6" s="32" t="str">
        <f>IF(BC7="","",IF(BC7="-","【-】","【"&amp;SUBSTITUTE(TEXT(BC7,"#,##0.00"),"-","△")&amp;"】"))</f>
        <v>【262.74】</v>
      </c>
      <c r="BD6" s="33">
        <f>IF(BD7="",NA(),BD7)</f>
        <v>279.77</v>
      </c>
      <c r="BE6" s="33">
        <f t="shared" ref="BE6:BM6" si="7">IF(BE7="",NA(),BE7)</f>
        <v>266.45999999999998</v>
      </c>
      <c r="BF6" s="33">
        <f t="shared" si="7"/>
        <v>248.16</v>
      </c>
      <c r="BG6" s="33">
        <f t="shared" si="7"/>
        <v>240.49</v>
      </c>
      <c r="BH6" s="33">
        <f t="shared" si="7"/>
        <v>224.83</v>
      </c>
      <c r="BI6" s="33">
        <f t="shared" si="7"/>
        <v>403.15</v>
      </c>
      <c r="BJ6" s="33">
        <f t="shared" si="7"/>
        <v>391.4</v>
      </c>
      <c r="BK6" s="33">
        <f t="shared" si="7"/>
        <v>382.65</v>
      </c>
      <c r="BL6" s="33">
        <f t="shared" si="7"/>
        <v>385.06</v>
      </c>
      <c r="BM6" s="33">
        <f t="shared" si="7"/>
        <v>373.09</v>
      </c>
      <c r="BN6" s="32" t="str">
        <f>IF(BN7="","",IF(BN7="-","【-】","【"&amp;SUBSTITUTE(TEXT(BN7,"#,##0.00"),"-","△")&amp;"】"))</f>
        <v>【276.38】</v>
      </c>
      <c r="BO6" s="33">
        <f>IF(BO7="",NA(),BO7)</f>
        <v>100.13</v>
      </c>
      <c r="BP6" s="33">
        <f t="shared" ref="BP6:BX6" si="8">IF(BP7="",NA(),BP7)</f>
        <v>99.6</v>
      </c>
      <c r="BQ6" s="33">
        <f t="shared" si="8"/>
        <v>103.86</v>
      </c>
      <c r="BR6" s="33">
        <f t="shared" si="8"/>
        <v>102.74</v>
      </c>
      <c r="BS6" s="33">
        <f t="shared" si="8"/>
        <v>103.46</v>
      </c>
      <c r="BT6" s="33">
        <f t="shared" si="8"/>
        <v>94.86</v>
      </c>
      <c r="BU6" s="33">
        <f t="shared" si="8"/>
        <v>95.91</v>
      </c>
      <c r="BV6" s="33">
        <f t="shared" si="8"/>
        <v>96.1</v>
      </c>
      <c r="BW6" s="33">
        <f t="shared" si="8"/>
        <v>99.07</v>
      </c>
      <c r="BX6" s="33">
        <f t="shared" si="8"/>
        <v>99.99</v>
      </c>
      <c r="BY6" s="32" t="str">
        <f>IF(BY7="","",IF(BY7="-","【-】","【"&amp;SUBSTITUTE(TEXT(BY7,"#,##0.00"),"-","△")&amp;"】"))</f>
        <v>【104.99】</v>
      </c>
      <c r="BZ6" s="33">
        <f>IF(BZ7="",NA(),BZ7)</f>
        <v>203.8</v>
      </c>
      <c r="CA6" s="33">
        <f t="shared" ref="CA6:CI6" si="9">IF(CA7="",NA(),CA7)</f>
        <v>204.91</v>
      </c>
      <c r="CB6" s="33">
        <f t="shared" si="9"/>
        <v>197.23</v>
      </c>
      <c r="CC6" s="33">
        <f t="shared" si="9"/>
        <v>198.04</v>
      </c>
      <c r="CD6" s="33">
        <f t="shared" si="9"/>
        <v>195.64</v>
      </c>
      <c r="CE6" s="33">
        <f t="shared" si="9"/>
        <v>179.14</v>
      </c>
      <c r="CF6" s="33">
        <f t="shared" si="9"/>
        <v>179.29</v>
      </c>
      <c r="CG6" s="33">
        <f t="shared" si="9"/>
        <v>178.39</v>
      </c>
      <c r="CH6" s="33">
        <f t="shared" si="9"/>
        <v>173.03</v>
      </c>
      <c r="CI6" s="33">
        <f t="shared" si="9"/>
        <v>171.15</v>
      </c>
      <c r="CJ6" s="32" t="str">
        <f>IF(CJ7="","",IF(CJ7="-","【-】","【"&amp;SUBSTITUTE(TEXT(CJ7,"#,##0.00"),"-","△")&amp;"】"))</f>
        <v>【163.72】</v>
      </c>
      <c r="CK6" s="33">
        <f>IF(CK7="",NA(),CK7)</f>
        <v>84.93</v>
      </c>
      <c r="CL6" s="33">
        <f t="shared" ref="CL6:CT6" si="10">IF(CL7="",NA(),CL7)</f>
        <v>85.18</v>
      </c>
      <c r="CM6" s="33">
        <f t="shared" si="10"/>
        <v>85.75</v>
      </c>
      <c r="CN6" s="33">
        <f t="shared" si="10"/>
        <v>83.54</v>
      </c>
      <c r="CO6" s="33">
        <f t="shared" si="10"/>
        <v>82.74</v>
      </c>
      <c r="CP6" s="33">
        <f t="shared" si="10"/>
        <v>58.76</v>
      </c>
      <c r="CQ6" s="33">
        <f t="shared" si="10"/>
        <v>59.09</v>
      </c>
      <c r="CR6" s="33">
        <f t="shared" si="10"/>
        <v>59.23</v>
      </c>
      <c r="CS6" s="33">
        <f t="shared" si="10"/>
        <v>58.58</v>
      </c>
      <c r="CT6" s="33">
        <f t="shared" si="10"/>
        <v>58.53</v>
      </c>
      <c r="CU6" s="32" t="str">
        <f>IF(CU7="","",IF(CU7="-","【-】","【"&amp;SUBSTITUTE(TEXT(CU7,"#,##0.00"),"-","△")&amp;"】"))</f>
        <v>【59.76】</v>
      </c>
      <c r="CV6" s="33">
        <f>IF(CV7="",NA(),CV7)</f>
        <v>92.27</v>
      </c>
      <c r="CW6" s="33">
        <f t="shared" ref="CW6:DE6" si="11">IF(CW7="",NA(),CW7)</f>
        <v>92.08</v>
      </c>
      <c r="CX6" s="33">
        <f t="shared" si="11"/>
        <v>92.85</v>
      </c>
      <c r="CY6" s="33">
        <f t="shared" si="11"/>
        <v>92.42</v>
      </c>
      <c r="CZ6" s="33">
        <f t="shared" si="11"/>
        <v>93.79</v>
      </c>
      <c r="DA6" s="33">
        <f t="shared" si="11"/>
        <v>84.87</v>
      </c>
      <c r="DB6" s="33">
        <f t="shared" si="11"/>
        <v>85.4</v>
      </c>
      <c r="DC6" s="33">
        <f t="shared" si="11"/>
        <v>85.53</v>
      </c>
      <c r="DD6" s="33">
        <f t="shared" si="11"/>
        <v>85.23</v>
      </c>
      <c r="DE6" s="33">
        <f t="shared" si="11"/>
        <v>85.26</v>
      </c>
      <c r="DF6" s="32" t="str">
        <f>IF(DF7="","",IF(DF7="-","【-】","【"&amp;SUBSTITUTE(TEXT(DF7,"#,##0.00"),"-","△")&amp;"】"))</f>
        <v>【89.95】</v>
      </c>
      <c r="DG6" s="33">
        <f>IF(DG7="",NA(),DG7)</f>
        <v>19.16</v>
      </c>
      <c r="DH6" s="33">
        <f t="shared" ref="DH6:DP6" si="12">IF(DH7="",NA(),DH7)</f>
        <v>20.37</v>
      </c>
      <c r="DI6" s="33">
        <f t="shared" si="12"/>
        <v>21.54</v>
      </c>
      <c r="DJ6" s="33">
        <f t="shared" si="12"/>
        <v>47.67</v>
      </c>
      <c r="DK6" s="33">
        <f t="shared" si="12"/>
        <v>49.45</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2">
        <f t="shared" ref="DS6:EA6" si="13">IF(DS7="",NA(),DS7)</f>
        <v>0</v>
      </c>
      <c r="DT6" s="32">
        <f t="shared" si="13"/>
        <v>0</v>
      </c>
      <c r="DU6" s="33">
        <f t="shared" si="13"/>
        <v>0.85</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2">
        <f>IF(EC7="",NA(),EC7)</f>
        <v>0</v>
      </c>
      <c r="ED6" s="32">
        <f t="shared" ref="ED6:EL6" si="14">IF(ED7="",NA(),ED7)</f>
        <v>0</v>
      </c>
      <c r="EE6" s="32">
        <f t="shared" si="14"/>
        <v>0</v>
      </c>
      <c r="EF6" s="33">
        <f t="shared" si="14"/>
        <v>0.02</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472158</v>
      </c>
      <c r="D7" s="35">
        <v>46</v>
      </c>
      <c r="E7" s="35">
        <v>1</v>
      </c>
      <c r="F7" s="35">
        <v>0</v>
      </c>
      <c r="G7" s="35">
        <v>1</v>
      </c>
      <c r="H7" s="35" t="s">
        <v>93</v>
      </c>
      <c r="I7" s="35" t="s">
        <v>94</v>
      </c>
      <c r="J7" s="35" t="s">
        <v>95</v>
      </c>
      <c r="K7" s="35" t="s">
        <v>96</v>
      </c>
      <c r="L7" s="35" t="s">
        <v>97</v>
      </c>
      <c r="M7" s="36" t="s">
        <v>98</v>
      </c>
      <c r="N7" s="36">
        <v>64.209999999999994</v>
      </c>
      <c r="O7" s="36">
        <v>99.88</v>
      </c>
      <c r="P7" s="36">
        <v>3533</v>
      </c>
      <c r="Q7" s="36">
        <v>42836</v>
      </c>
      <c r="R7" s="36">
        <v>49.94</v>
      </c>
      <c r="S7" s="36">
        <v>857.75</v>
      </c>
      <c r="T7" s="36">
        <v>42837</v>
      </c>
      <c r="U7" s="36">
        <v>49.7</v>
      </c>
      <c r="V7" s="36">
        <v>861.91</v>
      </c>
      <c r="W7" s="36">
        <v>104.47</v>
      </c>
      <c r="X7" s="36">
        <v>104.24</v>
      </c>
      <c r="Y7" s="36">
        <v>107.67</v>
      </c>
      <c r="Z7" s="36">
        <v>105.95</v>
      </c>
      <c r="AA7" s="36">
        <v>106.6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324.7</v>
      </c>
      <c r="AT7" s="36">
        <v>356.55</v>
      </c>
      <c r="AU7" s="36">
        <v>384.68</v>
      </c>
      <c r="AV7" s="36">
        <v>163.1</v>
      </c>
      <c r="AW7" s="36">
        <v>146.66999999999999</v>
      </c>
      <c r="AX7" s="36">
        <v>832.37</v>
      </c>
      <c r="AY7" s="36">
        <v>852.01</v>
      </c>
      <c r="AZ7" s="36">
        <v>909.68</v>
      </c>
      <c r="BA7" s="36">
        <v>382.09</v>
      </c>
      <c r="BB7" s="36">
        <v>371.31</v>
      </c>
      <c r="BC7" s="36">
        <v>262.74</v>
      </c>
      <c r="BD7" s="36">
        <v>279.77</v>
      </c>
      <c r="BE7" s="36">
        <v>266.45999999999998</v>
      </c>
      <c r="BF7" s="36">
        <v>248.16</v>
      </c>
      <c r="BG7" s="36">
        <v>240.49</v>
      </c>
      <c r="BH7" s="36">
        <v>224.83</v>
      </c>
      <c r="BI7" s="36">
        <v>403.15</v>
      </c>
      <c r="BJ7" s="36">
        <v>391.4</v>
      </c>
      <c r="BK7" s="36">
        <v>382.65</v>
      </c>
      <c r="BL7" s="36">
        <v>385.06</v>
      </c>
      <c r="BM7" s="36">
        <v>373.09</v>
      </c>
      <c r="BN7" s="36">
        <v>276.38</v>
      </c>
      <c r="BO7" s="36">
        <v>100.13</v>
      </c>
      <c r="BP7" s="36">
        <v>99.6</v>
      </c>
      <c r="BQ7" s="36">
        <v>103.86</v>
      </c>
      <c r="BR7" s="36">
        <v>102.74</v>
      </c>
      <c r="BS7" s="36">
        <v>103.46</v>
      </c>
      <c r="BT7" s="36">
        <v>94.86</v>
      </c>
      <c r="BU7" s="36">
        <v>95.91</v>
      </c>
      <c r="BV7" s="36">
        <v>96.1</v>
      </c>
      <c r="BW7" s="36">
        <v>99.07</v>
      </c>
      <c r="BX7" s="36">
        <v>99.99</v>
      </c>
      <c r="BY7" s="36">
        <v>104.99</v>
      </c>
      <c r="BZ7" s="36">
        <v>203.8</v>
      </c>
      <c r="CA7" s="36">
        <v>204.91</v>
      </c>
      <c r="CB7" s="36">
        <v>197.23</v>
      </c>
      <c r="CC7" s="36">
        <v>198.04</v>
      </c>
      <c r="CD7" s="36">
        <v>195.64</v>
      </c>
      <c r="CE7" s="36">
        <v>179.14</v>
      </c>
      <c r="CF7" s="36">
        <v>179.29</v>
      </c>
      <c r="CG7" s="36">
        <v>178.39</v>
      </c>
      <c r="CH7" s="36">
        <v>173.03</v>
      </c>
      <c r="CI7" s="36">
        <v>171.15</v>
      </c>
      <c r="CJ7" s="36">
        <v>163.72</v>
      </c>
      <c r="CK7" s="36">
        <v>84.93</v>
      </c>
      <c r="CL7" s="36">
        <v>85.18</v>
      </c>
      <c r="CM7" s="36">
        <v>85.75</v>
      </c>
      <c r="CN7" s="36">
        <v>83.54</v>
      </c>
      <c r="CO7" s="36">
        <v>82.74</v>
      </c>
      <c r="CP7" s="36">
        <v>58.76</v>
      </c>
      <c r="CQ7" s="36">
        <v>59.09</v>
      </c>
      <c r="CR7" s="36">
        <v>59.23</v>
      </c>
      <c r="CS7" s="36">
        <v>58.58</v>
      </c>
      <c r="CT7" s="36">
        <v>58.53</v>
      </c>
      <c r="CU7" s="36">
        <v>59.76</v>
      </c>
      <c r="CV7" s="36">
        <v>92.27</v>
      </c>
      <c r="CW7" s="36">
        <v>92.08</v>
      </c>
      <c r="CX7" s="36">
        <v>92.85</v>
      </c>
      <c r="CY7" s="36">
        <v>92.42</v>
      </c>
      <c r="CZ7" s="36">
        <v>93.79</v>
      </c>
      <c r="DA7" s="36">
        <v>84.87</v>
      </c>
      <c r="DB7" s="36">
        <v>85.4</v>
      </c>
      <c r="DC7" s="36">
        <v>85.53</v>
      </c>
      <c r="DD7" s="36">
        <v>85.23</v>
      </c>
      <c r="DE7" s="36">
        <v>85.26</v>
      </c>
      <c r="DF7" s="36">
        <v>89.95</v>
      </c>
      <c r="DG7" s="36">
        <v>19.16</v>
      </c>
      <c r="DH7" s="36">
        <v>20.37</v>
      </c>
      <c r="DI7" s="36">
        <v>21.54</v>
      </c>
      <c r="DJ7" s="36">
        <v>47.67</v>
      </c>
      <c r="DK7" s="36">
        <v>49.45</v>
      </c>
      <c r="DL7" s="36">
        <v>35.53</v>
      </c>
      <c r="DM7" s="36">
        <v>36.36</v>
      </c>
      <c r="DN7" s="36">
        <v>37.340000000000003</v>
      </c>
      <c r="DO7" s="36">
        <v>44.31</v>
      </c>
      <c r="DP7" s="36">
        <v>45.75</v>
      </c>
      <c r="DQ7" s="36">
        <v>47.18</v>
      </c>
      <c r="DR7" s="36">
        <v>0</v>
      </c>
      <c r="DS7" s="36">
        <v>0</v>
      </c>
      <c r="DT7" s="36">
        <v>0</v>
      </c>
      <c r="DU7" s="36">
        <v>0.85</v>
      </c>
      <c r="DV7" s="36">
        <v>0</v>
      </c>
      <c r="DW7" s="36">
        <v>6.47</v>
      </c>
      <c r="DX7" s="36">
        <v>7.8</v>
      </c>
      <c r="DY7" s="36">
        <v>8.39</v>
      </c>
      <c r="DZ7" s="36">
        <v>10.09</v>
      </c>
      <c r="EA7" s="36">
        <v>10.54</v>
      </c>
      <c r="EB7" s="36">
        <v>13.18</v>
      </c>
      <c r="EC7" s="36">
        <v>0</v>
      </c>
      <c r="ED7" s="36">
        <v>0</v>
      </c>
      <c r="EE7" s="36">
        <v>0</v>
      </c>
      <c r="EF7" s="36">
        <v>0.02</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2017-02-14T06:32:03Z</cp:lastPrinted>
  <dcterms:created xsi:type="dcterms:W3CDTF">2017-02-01T08:51:49Z</dcterms:created>
  <dcterms:modified xsi:type="dcterms:W3CDTF">2017-02-21T05:34:09Z</dcterms:modified>
  <cp:category/>
</cp:coreProperties>
</file>