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W8" i="4"/>
  <c r="I8" i="4"/>
  <c r="B6" i="4"/>
  <c r="C10" i="5" l="1"/>
  <c r="D10" i="5"/>
  <c r="E10" i="5"/>
  <c r="B10" i="5"/>
</calcChain>
</file>

<file path=xl/sharedStrings.xml><?xml version="1.0" encoding="utf-8"?>
<sst xmlns="http://schemas.openxmlformats.org/spreadsheetml/2006/main" count="226" uniqueCount="111">
  <si>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</si>
  <si>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</si>
  <si>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</si>
  <si>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</si>
  <si>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</si>
  <si>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</si>
  <si>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</si>
  <si>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</si>
  <si>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</si>
  <si>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</si>
  <si>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</si>
  <si>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</si>
  <si>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</si>
  <si>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</si>
  <si>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</si>
  <si>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</si>
  <si>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</si>
  <si>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</si>
  <si>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</si>
  <si>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</si>
  <si>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</si>
  <si>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</si>
  <si>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</si>
  <si>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</si>
  <si>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</si>
  <si>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</si>
  <si>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</si>
  <si>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</si>
  <si>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</si>
  <si>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</si>
  <si>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</si>
  <si>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</si>
  <si>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</si>
  <si>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</si>
  <si>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</si>
  <si>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</si>
  <si>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</si>
  <si>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</si>
  <si>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</si>
  <si>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</si>
  <si>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</si>
  <si>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</si>
  <si>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</si>
  <si>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</si>
  <si>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</si>
  <si>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</si>
  <si>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</si>
  <si>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</si>
  <si>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</si>
  <si>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</si>
  <si>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</si>
  <si>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</si>
  <si>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</si>
  <si>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</si>
  <si>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</si>
  <si>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</si>
  <si>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</si>
  <si>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</si>
  <si>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</si>
  <si>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</si>
  <si>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</si>
  <si>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</si>
  <si>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</si>
  <si>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</si>
  <si>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</si>
  <si>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</si>
  <si>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</si>
  <si>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</si>
  <si>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</si>
  <si>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</si>
  <si>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</si>
  <si>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</si>
  <si>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</si>
  <si>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</si>
  <si>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</si>
  <si>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</si>
  <si>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</si>
  <si>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</si>
  <si>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</si>
  <si>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</si>
  <si>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</si>
  <si>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</si>
  <si>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</si>
  <si>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</si>
  <si>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</si>
  <si>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</si>
  <si>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</si>
  <si>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</si>
  <si>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</si>
  <si>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</si>
  <si>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</si>
  <si>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</si>
  <si>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</si>
  <si>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</si>
  <si>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</si>
  <si>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</si>
  <si>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沖縄県　沖縄市</t>
  </si>
  <si>
    <t>法非適用</t>
  </si>
  <si>
    <t>下水道事業</t>
  </si>
  <si>
    <t>公共下水道</t>
  </si>
  <si>
    <t>Ac1</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</si>
  <si>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</si>
  <si>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</si>
  <si>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</si>
  <si>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</si>
  <si>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</si>
  <si>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</si>
  <si>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</si>
  <si>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 収益的収支比率は、増加してるが、年々維持管理費用が増加傾向のため、より効率性を高める必要がある。
④ 企業債残高対事業規模比率については、企業債残高は徐々に減少傾向であるが、建設事業開始から５０年経過しているため、今後、改築更新費用の増大が見込まれる。改築更新費用を平準化する必要がある。
⑤ 経費回収率については、徐々にではあるが増加傾向となっているが、今後、維持管理費用の増加が見込まれることから効率良く事業運営を行うことで費用を抑制し、水洗化率の向上促進と併せ料金の適正化に努める。
⑥ 汚水処理原価については、Ｈ24年度に一時的に減少したが、その後は徐々に増加傾向となっており、今後も増加見込みであることから効率性を高める必要がある。
⑦ 対象施設なし。
⑧ 水洗化率については、Ｈ25年度・26年度と２年連続で1％以上の伸びとなっているが、全国平均で見ると9％以上も低いため、更なる接続促進の強化が必要である。</t>
    <phoneticPr fontId="4"/>
  </si>
  <si>
    <t>③ 管渠改善率については、Ｈ23・24年度は全国平均を大幅に上回る更新整備を行い、Ｈ25年度は未普及地域の整備を行っている状況であるが、Ｈ26年度に建設事業開始から50年経過したことにより、今後更新費用の増大が見込まれることから更新費用を平準化する必要がある。</t>
    <phoneticPr fontId="4"/>
  </si>
  <si>
    <t>　当市の下水道事業は、建設事業開始から50年を経過し、普及率は97.2%となっており、今後は管路の更新費用や維持管理費用の増加が見込まれるが、費用の財源となる経費回収率や水洗化率は、全国平均より下回っており、水洗化率の向上及び下水道使用料の適正化に努める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</si>
</sst>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0.45</c:v>
                </c:pt>
                <c:pt idx="1">
                  <c:v>0.54</c:v>
                </c:pt>
                <c:pt idx="2" formatCode="#,##0.00;&quot;△&quot;#,##0.00">
                  <c:v>0</c:v>
                </c:pt>
                <c:pt idx="3">
                  <c:v>0.13</c:v>
                </c:pt>
                <c:pt idx="4">
                  <c:v>0.3</c:v>
                </c:pt>
              </c:numCache>
            </c:numRef>
          </c:val>
        </c:ser>
        <c:dLbls>
          <c:showLegendKey val="0"/>
          <c:showVal val="0"/>
          <c:showCatName val="0"/>
          <c:showSerName val="0"/>
          <c:showPercent val="0"/>
          <c:showBubbleSize val="0"/>
        </c:dLbls>
        <c:gapWidth val="150"/>
        <c:axId val="90244992"/>
        <c:axId val="105050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0.11</c:v>
                </c:pt>
                <c:pt idx="1">
                  <c:v>0.14000000000000001</c:v>
                </c:pt>
                <c:pt idx="2">
                  <c:v>0.11</c:v>
                </c:pt>
                <c:pt idx="3">
                  <c:v>0.08</c:v>
                </c:pt>
                <c:pt idx="4">
                  <c:v>0.12</c:v>
                </c:pt>
              </c:numCache>
            </c:numRef>
          </c:val>
          <c:smooth val="0"/>
        </c:ser>
        <c:dLbls>
          <c:showLegendKey val="0"/>
          <c:showVal val="0"/>
          <c:showCatName val="0"/>
          <c:showSerName val="0"/>
          <c:showPercent val="0"/>
          <c:showBubbleSize val="0"/>
        </c:dLbls>
        <c:marker val="1"/>
        <c:smooth val="0"/>
        <c:axId val="90244992"/>
        <c:axId val="105050880"/>
      </c:lineChart>
      <c:dateAx>
        <c:axId val="90244992"/>
        <c:scaling>
          <c:orientation val="minMax"/>
        </c:scaling>
        <c:delete val="1"/>
        <c:axPos val="b"/>
        <c:numFmt formatCode="ge" sourceLinked="1"/>
        <c:majorTickMark val="none"/>
        <c:minorTickMark val="none"/>
        <c:tickLblPos val="none"/>
        <c:crossAx val="105050880"/>
        <c:crosses val="autoZero"/>
        <c:auto val="1"/>
        <c:lblOffset val="100"/>
        <c:baseTimeUnit val="years"/>
      </c:dateAx>
      <c:valAx>
        <c:axId val="105050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24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9999104"/>
        <c:axId val="100079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68.209999999999994</c:v>
                </c:pt>
                <c:pt idx="1">
                  <c:v>67.569999999999993</c:v>
                </c:pt>
                <c:pt idx="2">
                  <c:v>67.099999999999994</c:v>
                </c:pt>
                <c:pt idx="3">
                  <c:v>67.95</c:v>
                </c:pt>
                <c:pt idx="4">
                  <c:v>62.5</c:v>
                </c:pt>
              </c:numCache>
            </c:numRef>
          </c:val>
          <c:smooth val="0"/>
        </c:ser>
        <c:dLbls>
          <c:showLegendKey val="0"/>
          <c:showVal val="0"/>
          <c:showCatName val="0"/>
          <c:showSerName val="0"/>
          <c:showPercent val="0"/>
          <c:showBubbleSize val="0"/>
        </c:dLbls>
        <c:marker val="1"/>
        <c:smooth val="0"/>
        <c:axId val="99999104"/>
        <c:axId val="100079104"/>
      </c:lineChart>
      <c:dateAx>
        <c:axId val="99999104"/>
        <c:scaling>
          <c:orientation val="minMax"/>
        </c:scaling>
        <c:delete val="1"/>
        <c:axPos val="b"/>
        <c:numFmt formatCode="ge" sourceLinked="1"/>
        <c:majorTickMark val="none"/>
        <c:minorTickMark val="none"/>
        <c:tickLblPos val="none"/>
        <c:crossAx val="100079104"/>
        <c:crosses val="autoZero"/>
        <c:auto val="1"/>
        <c:lblOffset val="100"/>
        <c:baseTimeUnit val="years"/>
      </c:dateAx>
      <c:valAx>
        <c:axId val="100079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999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81.180000000000007</c:v>
                </c:pt>
                <c:pt idx="1">
                  <c:v>82.5</c:v>
                </c:pt>
                <c:pt idx="2">
                  <c:v>82.49</c:v>
                </c:pt>
                <c:pt idx="3">
                  <c:v>84.26</c:v>
                </c:pt>
                <c:pt idx="4">
                  <c:v>85.29</c:v>
                </c:pt>
              </c:numCache>
            </c:numRef>
          </c:val>
        </c:ser>
        <c:dLbls>
          <c:showLegendKey val="0"/>
          <c:showVal val="0"/>
          <c:showCatName val="0"/>
          <c:showSerName val="0"/>
          <c:showPercent val="0"/>
          <c:showBubbleSize val="0"/>
        </c:dLbls>
        <c:gapWidth val="150"/>
        <c:axId val="100105216"/>
        <c:axId val="100107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92.8</c:v>
                </c:pt>
                <c:pt idx="1">
                  <c:v>92.87</c:v>
                </c:pt>
                <c:pt idx="2">
                  <c:v>93.01</c:v>
                </c:pt>
                <c:pt idx="3">
                  <c:v>93.12</c:v>
                </c:pt>
                <c:pt idx="4">
                  <c:v>93.88</c:v>
                </c:pt>
              </c:numCache>
            </c:numRef>
          </c:val>
          <c:smooth val="0"/>
        </c:ser>
        <c:dLbls>
          <c:showLegendKey val="0"/>
          <c:showVal val="0"/>
          <c:showCatName val="0"/>
          <c:showSerName val="0"/>
          <c:showPercent val="0"/>
          <c:showBubbleSize val="0"/>
        </c:dLbls>
        <c:marker val="1"/>
        <c:smooth val="0"/>
        <c:axId val="100105216"/>
        <c:axId val="100107392"/>
      </c:lineChart>
      <c:dateAx>
        <c:axId val="100105216"/>
        <c:scaling>
          <c:orientation val="minMax"/>
        </c:scaling>
        <c:delete val="1"/>
        <c:axPos val="b"/>
        <c:numFmt formatCode="ge" sourceLinked="1"/>
        <c:majorTickMark val="none"/>
        <c:minorTickMark val="none"/>
        <c:tickLblPos val="none"/>
        <c:crossAx val="100107392"/>
        <c:crosses val="autoZero"/>
        <c:auto val="1"/>
        <c:lblOffset val="100"/>
        <c:baseTimeUnit val="years"/>
      </c:dateAx>
      <c:valAx>
        <c:axId val="100107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105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99.02</c:v>
                </c:pt>
                <c:pt idx="1">
                  <c:v>101.14</c:v>
                </c:pt>
                <c:pt idx="2">
                  <c:v>100.16</c:v>
                </c:pt>
                <c:pt idx="3">
                  <c:v>106.58</c:v>
                </c:pt>
                <c:pt idx="4">
                  <c:v>106.05</c:v>
                </c:pt>
              </c:numCache>
            </c:numRef>
          </c:val>
        </c:ser>
        <c:dLbls>
          <c:showLegendKey val="0"/>
          <c:showVal val="0"/>
          <c:showCatName val="0"/>
          <c:showSerName val="0"/>
          <c:showPercent val="0"/>
          <c:showBubbleSize val="0"/>
        </c:dLbls>
        <c:gapWidth val="150"/>
        <c:axId val="99015680"/>
        <c:axId val="99021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9015680"/>
        <c:axId val="99021952"/>
      </c:lineChart>
      <c:dateAx>
        <c:axId val="99015680"/>
        <c:scaling>
          <c:orientation val="minMax"/>
        </c:scaling>
        <c:delete val="1"/>
        <c:axPos val="b"/>
        <c:numFmt formatCode="ge" sourceLinked="1"/>
        <c:majorTickMark val="none"/>
        <c:minorTickMark val="none"/>
        <c:tickLblPos val="none"/>
        <c:crossAx val="99021952"/>
        <c:crosses val="autoZero"/>
        <c:auto val="1"/>
        <c:lblOffset val="100"/>
        <c:baseTimeUnit val="years"/>
      </c:dateAx>
      <c:valAx>
        <c:axId val="99021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015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9629696"/>
        <c:axId val="99640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9629696"/>
        <c:axId val="99640064"/>
      </c:lineChart>
      <c:dateAx>
        <c:axId val="99629696"/>
        <c:scaling>
          <c:orientation val="minMax"/>
        </c:scaling>
        <c:delete val="1"/>
        <c:axPos val="b"/>
        <c:numFmt formatCode="ge" sourceLinked="1"/>
        <c:majorTickMark val="none"/>
        <c:minorTickMark val="none"/>
        <c:tickLblPos val="none"/>
        <c:crossAx val="99640064"/>
        <c:crosses val="autoZero"/>
        <c:auto val="1"/>
        <c:lblOffset val="100"/>
        <c:baseTimeUnit val="years"/>
      </c:dateAx>
      <c:valAx>
        <c:axId val="99640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629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9667968"/>
        <c:axId val="99669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9667968"/>
        <c:axId val="99669888"/>
      </c:lineChart>
      <c:dateAx>
        <c:axId val="99667968"/>
        <c:scaling>
          <c:orientation val="minMax"/>
        </c:scaling>
        <c:delete val="1"/>
        <c:axPos val="b"/>
        <c:numFmt formatCode="ge" sourceLinked="1"/>
        <c:majorTickMark val="none"/>
        <c:minorTickMark val="none"/>
        <c:tickLblPos val="none"/>
        <c:crossAx val="99669888"/>
        <c:crosses val="autoZero"/>
        <c:auto val="1"/>
        <c:lblOffset val="100"/>
        <c:baseTimeUnit val="years"/>
      </c:dateAx>
      <c:valAx>
        <c:axId val="99669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667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0162944"/>
        <c:axId val="100173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0162944"/>
        <c:axId val="100173312"/>
      </c:lineChart>
      <c:dateAx>
        <c:axId val="100162944"/>
        <c:scaling>
          <c:orientation val="minMax"/>
        </c:scaling>
        <c:delete val="1"/>
        <c:axPos val="b"/>
        <c:numFmt formatCode="ge" sourceLinked="1"/>
        <c:majorTickMark val="none"/>
        <c:minorTickMark val="none"/>
        <c:tickLblPos val="none"/>
        <c:crossAx val="100173312"/>
        <c:crosses val="autoZero"/>
        <c:auto val="1"/>
        <c:lblOffset val="100"/>
        <c:baseTimeUnit val="years"/>
      </c:dateAx>
      <c:valAx>
        <c:axId val="100173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162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0187520"/>
        <c:axId val="100218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0187520"/>
        <c:axId val="100218368"/>
      </c:lineChart>
      <c:dateAx>
        <c:axId val="100187520"/>
        <c:scaling>
          <c:orientation val="minMax"/>
        </c:scaling>
        <c:delete val="1"/>
        <c:axPos val="b"/>
        <c:numFmt formatCode="ge" sourceLinked="1"/>
        <c:majorTickMark val="none"/>
        <c:minorTickMark val="none"/>
        <c:tickLblPos val="none"/>
        <c:crossAx val="100218368"/>
        <c:crosses val="autoZero"/>
        <c:auto val="1"/>
        <c:lblOffset val="100"/>
        <c:baseTimeUnit val="years"/>
      </c:dateAx>
      <c:valAx>
        <c:axId val="100218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187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400.61</c:v>
                </c:pt>
                <c:pt idx="1">
                  <c:v>382.54</c:v>
                </c:pt>
                <c:pt idx="2">
                  <c:v>384.84</c:v>
                </c:pt>
                <c:pt idx="3">
                  <c:v>363.75</c:v>
                </c:pt>
                <c:pt idx="4">
                  <c:v>344.44</c:v>
                </c:pt>
              </c:numCache>
            </c:numRef>
          </c:val>
        </c:ser>
        <c:dLbls>
          <c:showLegendKey val="0"/>
          <c:showVal val="0"/>
          <c:showCatName val="0"/>
          <c:showSerName val="0"/>
          <c:showPercent val="0"/>
          <c:showBubbleSize val="0"/>
        </c:dLbls>
        <c:gapWidth val="150"/>
        <c:axId val="100230656"/>
        <c:axId val="100232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978.41</c:v>
                </c:pt>
                <c:pt idx="1">
                  <c:v>935.65</c:v>
                </c:pt>
                <c:pt idx="2">
                  <c:v>924.44</c:v>
                </c:pt>
                <c:pt idx="3">
                  <c:v>963.16</c:v>
                </c:pt>
                <c:pt idx="4">
                  <c:v>845.86</c:v>
                </c:pt>
              </c:numCache>
            </c:numRef>
          </c:val>
          <c:smooth val="0"/>
        </c:ser>
        <c:dLbls>
          <c:showLegendKey val="0"/>
          <c:showVal val="0"/>
          <c:showCatName val="0"/>
          <c:showSerName val="0"/>
          <c:showPercent val="0"/>
          <c:showBubbleSize val="0"/>
        </c:dLbls>
        <c:marker val="1"/>
        <c:smooth val="0"/>
        <c:axId val="100230656"/>
        <c:axId val="100232576"/>
      </c:lineChart>
      <c:dateAx>
        <c:axId val="100230656"/>
        <c:scaling>
          <c:orientation val="minMax"/>
        </c:scaling>
        <c:delete val="1"/>
        <c:axPos val="b"/>
        <c:numFmt formatCode="ge" sourceLinked="1"/>
        <c:majorTickMark val="none"/>
        <c:minorTickMark val="none"/>
        <c:tickLblPos val="none"/>
        <c:crossAx val="100232576"/>
        <c:crosses val="autoZero"/>
        <c:auto val="1"/>
        <c:lblOffset val="100"/>
        <c:baseTimeUnit val="years"/>
      </c:dateAx>
      <c:valAx>
        <c:axId val="100232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230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82.64</c:v>
                </c:pt>
                <c:pt idx="1">
                  <c:v>91.77</c:v>
                </c:pt>
                <c:pt idx="2">
                  <c:v>90.27</c:v>
                </c:pt>
                <c:pt idx="3">
                  <c:v>93.98</c:v>
                </c:pt>
                <c:pt idx="4">
                  <c:v>95.61</c:v>
                </c:pt>
              </c:numCache>
            </c:numRef>
          </c:val>
        </c:ser>
        <c:dLbls>
          <c:showLegendKey val="0"/>
          <c:showVal val="0"/>
          <c:showCatName val="0"/>
          <c:showSerName val="0"/>
          <c:showPercent val="0"/>
          <c:showBubbleSize val="0"/>
        </c:dLbls>
        <c:gapWidth val="150"/>
        <c:axId val="99947264"/>
        <c:axId val="99949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88.02</c:v>
                </c:pt>
                <c:pt idx="1">
                  <c:v>90.14</c:v>
                </c:pt>
                <c:pt idx="2">
                  <c:v>90.24</c:v>
                </c:pt>
                <c:pt idx="3">
                  <c:v>94.82</c:v>
                </c:pt>
                <c:pt idx="4">
                  <c:v>101.88</c:v>
                </c:pt>
              </c:numCache>
            </c:numRef>
          </c:val>
          <c:smooth val="0"/>
        </c:ser>
        <c:dLbls>
          <c:showLegendKey val="0"/>
          <c:showVal val="0"/>
          <c:showCatName val="0"/>
          <c:showSerName val="0"/>
          <c:showPercent val="0"/>
          <c:showBubbleSize val="0"/>
        </c:dLbls>
        <c:marker val="1"/>
        <c:smooth val="0"/>
        <c:axId val="99947264"/>
        <c:axId val="99949184"/>
      </c:lineChart>
      <c:dateAx>
        <c:axId val="99947264"/>
        <c:scaling>
          <c:orientation val="minMax"/>
        </c:scaling>
        <c:delete val="1"/>
        <c:axPos val="b"/>
        <c:numFmt formatCode="ge" sourceLinked="1"/>
        <c:majorTickMark val="none"/>
        <c:minorTickMark val="none"/>
        <c:tickLblPos val="none"/>
        <c:crossAx val="99949184"/>
        <c:crosses val="autoZero"/>
        <c:auto val="1"/>
        <c:lblOffset val="100"/>
        <c:baseTimeUnit val="years"/>
      </c:dateAx>
      <c:valAx>
        <c:axId val="99949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947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93.55</c:v>
                </c:pt>
                <c:pt idx="1">
                  <c:v>84.55</c:v>
                </c:pt>
                <c:pt idx="2">
                  <c:v>85.69</c:v>
                </c:pt>
                <c:pt idx="3">
                  <c:v>86.06</c:v>
                </c:pt>
                <c:pt idx="4">
                  <c:v>86.44</c:v>
                </c:pt>
              </c:numCache>
            </c:numRef>
          </c:val>
        </c:ser>
        <c:dLbls>
          <c:showLegendKey val="0"/>
          <c:showVal val="0"/>
          <c:showCatName val="0"/>
          <c:showSerName val="0"/>
          <c:showPercent val="0"/>
          <c:showBubbleSize val="0"/>
        </c:dLbls>
        <c:gapWidth val="150"/>
        <c:axId val="99983744"/>
        <c:axId val="99985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172.91</c:v>
                </c:pt>
                <c:pt idx="1">
                  <c:v>169.64</c:v>
                </c:pt>
                <c:pt idx="2">
                  <c:v>170.22</c:v>
                </c:pt>
                <c:pt idx="3">
                  <c:v>162.88</c:v>
                </c:pt>
                <c:pt idx="4">
                  <c:v>143.15</c:v>
                </c:pt>
              </c:numCache>
            </c:numRef>
          </c:val>
          <c:smooth val="0"/>
        </c:ser>
        <c:dLbls>
          <c:showLegendKey val="0"/>
          <c:showVal val="0"/>
          <c:showCatName val="0"/>
          <c:showSerName val="0"/>
          <c:showPercent val="0"/>
          <c:showBubbleSize val="0"/>
        </c:dLbls>
        <c:marker val="1"/>
        <c:smooth val="0"/>
        <c:axId val="99983744"/>
        <c:axId val="99985664"/>
      </c:lineChart>
      <c:dateAx>
        <c:axId val="99983744"/>
        <c:scaling>
          <c:orientation val="minMax"/>
        </c:scaling>
        <c:delete val="1"/>
        <c:axPos val="b"/>
        <c:numFmt formatCode="ge" sourceLinked="1"/>
        <c:majorTickMark val="none"/>
        <c:minorTickMark val="none"/>
        <c:tickLblPos val="none"/>
        <c:crossAx val="99985664"/>
        <c:crosses val="autoZero"/>
        <c:auto val="1"/>
        <c:lblOffset val="100"/>
        <c:baseTimeUnit val="years"/>
      </c:dateAx>
      <c:valAx>
        <c:axId val="99985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983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election activeCell="B2" sqref="B2:BZ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沖縄県　沖縄市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公共下水道</v>
      </c>
      <c r="Q8" s="46"/>
      <c r="R8" s="46"/>
      <c r="S8" s="46"/>
      <c r="T8" s="46"/>
      <c r="U8" s="46"/>
      <c r="V8" s="46"/>
      <c r="W8" s="46" t="str">
        <f>データ!L6</f>
        <v>Ac1</v>
      </c>
      <c r="X8" s="46"/>
      <c r="Y8" s="46"/>
      <c r="Z8" s="46"/>
      <c r="AA8" s="46"/>
      <c r="AB8" s="46"/>
      <c r="AC8" s="46"/>
      <c r="AD8" s="3"/>
      <c r="AE8" s="3"/>
      <c r="AF8" s="3"/>
      <c r="AG8" s="3"/>
      <c r="AH8" s="3"/>
      <c r="AI8" s="3"/>
      <c r="AJ8" s="3"/>
      <c r="AK8" s="3"/>
      <c r="AL8" s="47">
        <f>データ!R6</f>
        <v>140503</v>
      </c>
      <c r="AM8" s="47"/>
      <c r="AN8" s="47"/>
      <c r="AO8" s="47"/>
      <c r="AP8" s="47"/>
      <c r="AQ8" s="47"/>
      <c r="AR8" s="47"/>
      <c r="AS8" s="47"/>
      <c r="AT8" s="43">
        <f>データ!S6</f>
        <v>49.72</v>
      </c>
      <c r="AU8" s="43"/>
      <c r="AV8" s="43"/>
      <c r="AW8" s="43"/>
      <c r="AX8" s="43"/>
      <c r="AY8" s="43"/>
      <c r="AZ8" s="43"/>
      <c r="BA8" s="43"/>
      <c r="BB8" s="43">
        <f>データ!T6</f>
        <v>2825.88</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97.23</v>
      </c>
      <c r="Q10" s="43"/>
      <c r="R10" s="43"/>
      <c r="S10" s="43"/>
      <c r="T10" s="43"/>
      <c r="U10" s="43"/>
      <c r="V10" s="43"/>
      <c r="W10" s="43">
        <f>データ!P6</f>
        <v>100</v>
      </c>
      <c r="X10" s="43"/>
      <c r="Y10" s="43"/>
      <c r="Z10" s="43"/>
      <c r="AA10" s="43"/>
      <c r="AB10" s="43"/>
      <c r="AC10" s="43"/>
      <c r="AD10" s="47">
        <f>データ!Q6</f>
        <v>1253</v>
      </c>
      <c r="AE10" s="47"/>
      <c r="AF10" s="47"/>
      <c r="AG10" s="47"/>
      <c r="AH10" s="47"/>
      <c r="AI10" s="47"/>
      <c r="AJ10" s="47"/>
      <c r="AK10" s="2"/>
      <c r="AL10" s="47">
        <f>データ!U6</f>
        <v>136910</v>
      </c>
      <c r="AM10" s="47"/>
      <c r="AN10" s="47"/>
      <c r="AO10" s="47"/>
      <c r="AP10" s="47"/>
      <c r="AQ10" s="47"/>
      <c r="AR10" s="47"/>
      <c r="AS10" s="47"/>
      <c r="AT10" s="43">
        <f>データ!V6</f>
        <v>27.18</v>
      </c>
      <c r="AU10" s="43"/>
      <c r="AV10" s="43"/>
      <c r="AW10" s="43"/>
      <c r="AX10" s="43"/>
      <c r="AY10" s="43"/>
      <c r="AZ10" s="43"/>
      <c r="BA10" s="43"/>
      <c r="BB10" s="43">
        <f>データ!W6</f>
        <v>5037.16</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472115</v>
      </c>
      <c r="D6" s="31">
        <f t="shared" si="3"/>
        <v>47</v>
      </c>
      <c r="E6" s="31">
        <f t="shared" si="3"/>
        <v>17</v>
      </c>
      <c r="F6" s="31">
        <f t="shared" si="3"/>
        <v>1</v>
      </c>
      <c r="G6" s="31">
        <f t="shared" si="3"/>
        <v>0</v>
      </c>
      <c r="H6" s="31" t="str">
        <f t="shared" si="3"/>
        <v>沖縄県　沖縄市</v>
      </c>
      <c r="I6" s="31" t="str">
        <f t="shared" si="3"/>
        <v>法非適用</v>
      </c>
      <c r="J6" s="31" t="str">
        <f t="shared" si="3"/>
        <v>下水道事業</v>
      </c>
      <c r="K6" s="31" t="str">
        <f t="shared" si="3"/>
        <v>公共下水道</v>
      </c>
      <c r="L6" s="31" t="str">
        <f t="shared" si="3"/>
        <v>Ac1</v>
      </c>
      <c r="M6" s="32" t="str">
        <f t="shared" si="3"/>
        <v>-</v>
      </c>
      <c r="N6" s="32" t="str">
        <f t="shared" si="3"/>
        <v>該当数値なし</v>
      </c>
      <c r="O6" s="32">
        <f t="shared" si="3"/>
        <v>97.23</v>
      </c>
      <c r="P6" s="32">
        <f t="shared" si="3"/>
        <v>100</v>
      </c>
      <c r="Q6" s="32">
        <f t="shared" si="3"/>
        <v>1253</v>
      </c>
      <c r="R6" s="32">
        <f t="shared" si="3"/>
        <v>140503</v>
      </c>
      <c r="S6" s="32">
        <f t="shared" si="3"/>
        <v>49.72</v>
      </c>
      <c r="T6" s="32">
        <f t="shared" si="3"/>
        <v>2825.88</v>
      </c>
      <c r="U6" s="32">
        <f t="shared" si="3"/>
        <v>136910</v>
      </c>
      <c r="V6" s="32">
        <f t="shared" si="3"/>
        <v>27.18</v>
      </c>
      <c r="W6" s="32">
        <f t="shared" si="3"/>
        <v>5037.16</v>
      </c>
      <c r="X6" s="33">
        <f>IF(X7="",NA(),X7)</f>
        <v>99.02</v>
      </c>
      <c r="Y6" s="33">
        <f t="shared" ref="Y6:AG6" si="4">IF(Y7="",NA(),Y7)</f>
        <v>101.14</v>
      </c>
      <c r="Z6" s="33">
        <f t="shared" si="4"/>
        <v>100.16</v>
      </c>
      <c r="AA6" s="33">
        <f t="shared" si="4"/>
        <v>106.58</v>
      </c>
      <c r="AB6" s="33">
        <f t="shared" si="4"/>
        <v>106.05</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400.61</v>
      </c>
      <c r="BF6" s="33">
        <f t="shared" ref="BF6:BN6" si="7">IF(BF7="",NA(),BF7)</f>
        <v>382.54</v>
      </c>
      <c r="BG6" s="33">
        <f t="shared" si="7"/>
        <v>384.84</v>
      </c>
      <c r="BH6" s="33">
        <f t="shared" si="7"/>
        <v>363.75</v>
      </c>
      <c r="BI6" s="33">
        <f t="shared" si="7"/>
        <v>344.44</v>
      </c>
      <c r="BJ6" s="33">
        <f t="shared" si="7"/>
        <v>978.41</v>
      </c>
      <c r="BK6" s="33">
        <f t="shared" si="7"/>
        <v>935.65</v>
      </c>
      <c r="BL6" s="33">
        <f t="shared" si="7"/>
        <v>924.44</v>
      </c>
      <c r="BM6" s="33">
        <f t="shared" si="7"/>
        <v>963.16</v>
      </c>
      <c r="BN6" s="33">
        <f t="shared" si="7"/>
        <v>845.86</v>
      </c>
      <c r="BO6" s="32" t="str">
        <f>IF(BO7="","",IF(BO7="-","【-】","【"&amp;SUBSTITUTE(TEXT(BO7,"#,##0.00"),"-","△")&amp;"】"))</f>
        <v>【763.62】</v>
      </c>
      <c r="BP6" s="33">
        <f>IF(BP7="",NA(),BP7)</f>
        <v>82.64</v>
      </c>
      <c r="BQ6" s="33">
        <f t="shared" ref="BQ6:BY6" si="8">IF(BQ7="",NA(),BQ7)</f>
        <v>91.77</v>
      </c>
      <c r="BR6" s="33">
        <f t="shared" si="8"/>
        <v>90.27</v>
      </c>
      <c r="BS6" s="33">
        <f t="shared" si="8"/>
        <v>93.98</v>
      </c>
      <c r="BT6" s="33">
        <f t="shared" si="8"/>
        <v>95.61</v>
      </c>
      <c r="BU6" s="33">
        <f t="shared" si="8"/>
        <v>88.02</v>
      </c>
      <c r="BV6" s="33">
        <f t="shared" si="8"/>
        <v>90.14</v>
      </c>
      <c r="BW6" s="33">
        <f t="shared" si="8"/>
        <v>90.24</v>
      </c>
      <c r="BX6" s="33">
        <f t="shared" si="8"/>
        <v>94.82</v>
      </c>
      <c r="BY6" s="33">
        <f t="shared" si="8"/>
        <v>101.88</v>
      </c>
      <c r="BZ6" s="32" t="str">
        <f>IF(BZ7="","",IF(BZ7="-","【-】","【"&amp;SUBSTITUTE(TEXT(BZ7,"#,##0.00"),"-","△")&amp;"】"))</f>
        <v>【98.53】</v>
      </c>
      <c r="CA6" s="33">
        <f>IF(CA7="",NA(),CA7)</f>
        <v>93.55</v>
      </c>
      <c r="CB6" s="33">
        <f t="shared" ref="CB6:CJ6" si="9">IF(CB7="",NA(),CB7)</f>
        <v>84.55</v>
      </c>
      <c r="CC6" s="33">
        <f t="shared" si="9"/>
        <v>85.69</v>
      </c>
      <c r="CD6" s="33">
        <f t="shared" si="9"/>
        <v>86.06</v>
      </c>
      <c r="CE6" s="33">
        <f t="shared" si="9"/>
        <v>86.44</v>
      </c>
      <c r="CF6" s="33">
        <f t="shared" si="9"/>
        <v>172.91</v>
      </c>
      <c r="CG6" s="33">
        <f t="shared" si="9"/>
        <v>169.64</v>
      </c>
      <c r="CH6" s="33">
        <f t="shared" si="9"/>
        <v>170.22</v>
      </c>
      <c r="CI6" s="33">
        <f t="shared" si="9"/>
        <v>162.88</v>
      </c>
      <c r="CJ6" s="33">
        <f t="shared" si="9"/>
        <v>143.15</v>
      </c>
      <c r="CK6" s="32" t="str">
        <f>IF(CK7="","",IF(CK7="-","【-】","【"&amp;SUBSTITUTE(TEXT(CK7,"#,##0.00"),"-","△")&amp;"】"))</f>
        <v>【139.70】</v>
      </c>
      <c r="CL6" s="33" t="str">
        <f>IF(CL7="",NA(),CL7)</f>
        <v>-</v>
      </c>
      <c r="CM6" s="33" t="str">
        <f t="shared" ref="CM6:CU6" si="10">IF(CM7="",NA(),CM7)</f>
        <v>-</v>
      </c>
      <c r="CN6" s="33" t="str">
        <f t="shared" si="10"/>
        <v>-</v>
      </c>
      <c r="CO6" s="33" t="str">
        <f t="shared" si="10"/>
        <v>-</v>
      </c>
      <c r="CP6" s="33" t="str">
        <f t="shared" si="10"/>
        <v>-</v>
      </c>
      <c r="CQ6" s="33">
        <f t="shared" si="10"/>
        <v>68.209999999999994</v>
      </c>
      <c r="CR6" s="33">
        <f t="shared" si="10"/>
        <v>67.569999999999993</v>
      </c>
      <c r="CS6" s="33">
        <f t="shared" si="10"/>
        <v>67.099999999999994</v>
      </c>
      <c r="CT6" s="33">
        <f t="shared" si="10"/>
        <v>67.95</v>
      </c>
      <c r="CU6" s="33">
        <f t="shared" si="10"/>
        <v>62.5</v>
      </c>
      <c r="CV6" s="32" t="str">
        <f>IF(CV7="","",IF(CV7="-","【-】","【"&amp;SUBSTITUTE(TEXT(CV7,"#,##0.00"),"-","△")&amp;"】"))</f>
        <v>【60.01】</v>
      </c>
      <c r="CW6" s="33">
        <f>IF(CW7="",NA(),CW7)</f>
        <v>81.180000000000007</v>
      </c>
      <c r="CX6" s="33">
        <f t="shared" ref="CX6:DF6" si="11">IF(CX7="",NA(),CX7)</f>
        <v>82.5</v>
      </c>
      <c r="CY6" s="33">
        <f t="shared" si="11"/>
        <v>82.49</v>
      </c>
      <c r="CZ6" s="33">
        <f t="shared" si="11"/>
        <v>84.26</v>
      </c>
      <c r="DA6" s="33">
        <f t="shared" si="11"/>
        <v>85.29</v>
      </c>
      <c r="DB6" s="33">
        <f t="shared" si="11"/>
        <v>92.8</v>
      </c>
      <c r="DC6" s="33">
        <f t="shared" si="11"/>
        <v>92.87</v>
      </c>
      <c r="DD6" s="33">
        <f t="shared" si="11"/>
        <v>93.01</v>
      </c>
      <c r="DE6" s="33">
        <f t="shared" si="11"/>
        <v>93.12</v>
      </c>
      <c r="DF6" s="33">
        <f t="shared" si="11"/>
        <v>93.88</v>
      </c>
      <c r="DG6" s="32" t="str">
        <f>IF(DG7="","",IF(DG7="-","【-】","【"&amp;SUBSTITUTE(TEXT(DG7,"#,##0.00"),"-","△")&amp;"】"))</f>
        <v>【94.73】</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f>IF(ED7="",NA(),ED7)</f>
        <v>0.45</v>
      </c>
      <c r="EE6" s="33">
        <f t="shared" ref="EE6:EM6" si="14">IF(EE7="",NA(),EE7)</f>
        <v>0.54</v>
      </c>
      <c r="EF6" s="32">
        <f t="shared" si="14"/>
        <v>0</v>
      </c>
      <c r="EG6" s="33">
        <f t="shared" si="14"/>
        <v>0.13</v>
      </c>
      <c r="EH6" s="33">
        <f t="shared" si="14"/>
        <v>0.3</v>
      </c>
      <c r="EI6" s="33">
        <f t="shared" si="14"/>
        <v>0.11</v>
      </c>
      <c r="EJ6" s="33">
        <f t="shared" si="14"/>
        <v>0.14000000000000001</v>
      </c>
      <c r="EK6" s="33">
        <f t="shared" si="14"/>
        <v>0.11</v>
      </c>
      <c r="EL6" s="33">
        <f t="shared" si="14"/>
        <v>0.08</v>
      </c>
      <c r="EM6" s="33">
        <f t="shared" si="14"/>
        <v>0.12</v>
      </c>
      <c r="EN6" s="32" t="str">
        <f>IF(EN7="","",IF(EN7="-","【-】","【"&amp;SUBSTITUTE(TEXT(EN7,"#,##0.00"),"-","△")&amp;"】"))</f>
        <v>【0.23】</v>
      </c>
    </row>
    <row r="7" spans="1:144" s="34" customFormat="1">
      <c r="A7" s="26"/>
      <c r="B7" s="35">
        <v>2015</v>
      </c>
      <c r="C7" s="35">
        <v>472115</v>
      </c>
      <c r="D7" s="35">
        <v>47</v>
      </c>
      <c r="E7" s="35">
        <v>17</v>
      </c>
      <c r="F7" s="35">
        <v>1</v>
      </c>
      <c r="G7" s="35">
        <v>0</v>
      </c>
      <c r="H7" s="35" t="s">
        <v>96</v>
      </c>
      <c r="I7" s="35" t="s">
        <v>97</v>
      </c>
      <c r="J7" s="35" t="s">
        <v>98</v>
      </c>
      <c r="K7" s="35" t="s">
        <v>99</v>
      </c>
      <c r="L7" s="35" t="s">
        <v>100</v>
      </c>
      <c r="M7" s="36" t="s">
        <v>101</v>
      </c>
      <c r="N7" s="36" t="s">
        <v>102</v>
      </c>
      <c r="O7" s="36">
        <v>97.23</v>
      </c>
      <c r="P7" s="36">
        <v>100</v>
      </c>
      <c r="Q7" s="36">
        <v>1253</v>
      </c>
      <c r="R7" s="36">
        <v>140503</v>
      </c>
      <c r="S7" s="36">
        <v>49.72</v>
      </c>
      <c r="T7" s="36">
        <v>2825.88</v>
      </c>
      <c r="U7" s="36">
        <v>136910</v>
      </c>
      <c r="V7" s="36">
        <v>27.18</v>
      </c>
      <c r="W7" s="36">
        <v>5037.16</v>
      </c>
      <c r="X7" s="36">
        <v>99.02</v>
      </c>
      <c r="Y7" s="36">
        <v>101.14</v>
      </c>
      <c r="Z7" s="36">
        <v>100.16</v>
      </c>
      <c r="AA7" s="36">
        <v>106.58</v>
      </c>
      <c r="AB7" s="36">
        <v>106.05</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400.61</v>
      </c>
      <c r="BF7" s="36">
        <v>382.54</v>
      </c>
      <c r="BG7" s="36">
        <v>384.84</v>
      </c>
      <c r="BH7" s="36">
        <v>363.75</v>
      </c>
      <c r="BI7" s="36">
        <v>344.44</v>
      </c>
      <c r="BJ7" s="36">
        <v>978.41</v>
      </c>
      <c r="BK7" s="36">
        <v>935.65</v>
      </c>
      <c r="BL7" s="36">
        <v>924.44</v>
      </c>
      <c r="BM7" s="36">
        <v>963.16</v>
      </c>
      <c r="BN7" s="36">
        <v>845.86</v>
      </c>
      <c r="BO7" s="36">
        <v>763.62</v>
      </c>
      <c r="BP7" s="36">
        <v>82.64</v>
      </c>
      <c r="BQ7" s="36">
        <v>91.77</v>
      </c>
      <c r="BR7" s="36">
        <v>90.27</v>
      </c>
      <c r="BS7" s="36">
        <v>93.98</v>
      </c>
      <c r="BT7" s="36">
        <v>95.61</v>
      </c>
      <c r="BU7" s="36">
        <v>88.02</v>
      </c>
      <c r="BV7" s="36">
        <v>90.14</v>
      </c>
      <c r="BW7" s="36">
        <v>90.24</v>
      </c>
      <c r="BX7" s="36">
        <v>94.82</v>
      </c>
      <c r="BY7" s="36">
        <v>101.88</v>
      </c>
      <c r="BZ7" s="36">
        <v>98.53</v>
      </c>
      <c r="CA7" s="36">
        <v>93.55</v>
      </c>
      <c r="CB7" s="36">
        <v>84.55</v>
      </c>
      <c r="CC7" s="36">
        <v>85.69</v>
      </c>
      <c r="CD7" s="36">
        <v>86.06</v>
      </c>
      <c r="CE7" s="36">
        <v>86.44</v>
      </c>
      <c r="CF7" s="36">
        <v>172.91</v>
      </c>
      <c r="CG7" s="36">
        <v>169.64</v>
      </c>
      <c r="CH7" s="36">
        <v>170.22</v>
      </c>
      <c r="CI7" s="36">
        <v>162.88</v>
      </c>
      <c r="CJ7" s="36">
        <v>143.15</v>
      </c>
      <c r="CK7" s="36">
        <v>139.69999999999999</v>
      </c>
      <c r="CL7" s="36" t="s">
        <v>101</v>
      </c>
      <c r="CM7" s="36" t="s">
        <v>101</v>
      </c>
      <c r="CN7" s="36" t="s">
        <v>101</v>
      </c>
      <c r="CO7" s="36" t="s">
        <v>101</v>
      </c>
      <c r="CP7" s="36" t="s">
        <v>101</v>
      </c>
      <c r="CQ7" s="36">
        <v>68.209999999999994</v>
      </c>
      <c r="CR7" s="36">
        <v>67.569999999999993</v>
      </c>
      <c r="CS7" s="36">
        <v>67.099999999999994</v>
      </c>
      <c r="CT7" s="36">
        <v>67.95</v>
      </c>
      <c r="CU7" s="36">
        <v>62.5</v>
      </c>
      <c r="CV7" s="36">
        <v>60.01</v>
      </c>
      <c r="CW7" s="36">
        <v>81.180000000000007</v>
      </c>
      <c r="CX7" s="36">
        <v>82.5</v>
      </c>
      <c r="CY7" s="36">
        <v>82.49</v>
      </c>
      <c r="CZ7" s="36">
        <v>84.26</v>
      </c>
      <c r="DA7" s="36">
        <v>85.29</v>
      </c>
      <c r="DB7" s="36">
        <v>92.8</v>
      </c>
      <c r="DC7" s="36">
        <v>92.87</v>
      </c>
      <c r="DD7" s="36">
        <v>93.01</v>
      </c>
      <c r="DE7" s="36">
        <v>93.12</v>
      </c>
      <c r="DF7" s="36">
        <v>93.88</v>
      </c>
      <c r="DG7" s="36">
        <v>94.73</v>
      </c>
      <c r="DH7" s="36"/>
      <c r="DI7" s="36"/>
      <c r="DJ7" s="36"/>
      <c r="DK7" s="36"/>
      <c r="DL7" s="36"/>
      <c r="DM7" s="36"/>
      <c r="DN7" s="36"/>
      <c r="DO7" s="36"/>
      <c r="DP7" s="36"/>
      <c r="DQ7" s="36"/>
      <c r="DR7" s="36"/>
      <c r="DS7" s="36"/>
      <c r="DT7" s="36"/>
      <c r="DU7" s="36"/>
      <c r="DV7" s="36"/>
      <c r="DW7" s="36"/>
      <c r="DX7" s="36"/>
      <c r="DY7" s="36"/>
      <c r="DZ7" s="36"/>
      <c r="EA7" s="36"/>
      <c r="EB7" s="36"/>
      <c r="EC7" s="36"/>
      <c r="ED7" s="36">
        <v>0.45</v>
      </c>
      <c r="EE7" s="36">
        <v>0.54</v>
      </c>
      <c r="EF7" s="36">
        <v>0</v>
      </c>
      <c r="EG7" s="36">
        <v>0.13</v>
      </c>
      <c r="EH7" s="36">
        <v>0.3</v>
      </c>
      <c r="EI7" s="36">
        <v>0.11</v>
      </c>
      <c r="EJ7" s="36">
        <v>0.14000000000000001</v>
      </c>
      <c r="EK7" s="36">
        <v>0.11</v>
      </c>
      <c r="EL7" s="36">
        <v>0.08</v>
      </c>
      <c r="EM7" s="36">
        <v>0.12</v>
      </c>
      <c r="EN7" s="36">
        <v>0.23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宮城　光秀</cp:lastModifiedBy>
  <cp:lastPrinted>2017-02-13T01:42:43Z</cp:lastPrinted>
  <dcterms:created xsi:type="dcterms:W3CDTF">2017-02-08T02:56:00Z</dcterms:created>
  <dcterms:modified xsi:type="dcterms:W3CDTF">2017-02-13T01:42:48Z</dcterms:modified>
  <cp:category/>
</cp:coreProperties>
</file>