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915" yWindow="135" windowWidth="8940" windowHeight="1135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<sst xmlns="http://schemas.openxmlformats.org/spreadsheetml/2006/main" count="221" uniqueCount="111">
  <si>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</si>
  <si>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</si>
  <si>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</si>
  <si>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</si>
  <si>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</si>
  <si>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</si>
  <si>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</si>
  <si>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</si>
  <si>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</si>
  <si>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</si>
  <si>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</si>
  <si>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</si>
  <si>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</si>
  <si>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</si>
  <si>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</si>
  <si>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</si>
  <si>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</si>
  <si>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</si>
  <si>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</si>
  <si>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</si>
  <si>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</si>
  <si>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</si>
  <si>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</si>
  <si>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</si>
  <si>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</si>
  <si>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</si>
  <si>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</si>
  <si>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</si>
  <si>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</si>
  <si>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</si>
  <si>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</si>
  <si>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</si>
  <si>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</si>
  <si>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</si>
  <si>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</si>
  <si>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</si>
  <si>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</si>
  <si>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</si>
  <si>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</si>
  <si>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</si>
  <si>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</si>
  <si>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</si>
  <si>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</si>
  <si>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</si>
  <si>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</si>
  <si>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</si>
  <si>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</si>
  <si>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</si>
  <si>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</si>
  <si>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</si>
  <si>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</si>
  <si>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</si>
  <si>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</si>
  <si>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</si>
  <si>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</si>
  <si>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</si>
  <si>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</si>
  <si>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</si>
  <si>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</si>
  <si>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</si>
  <si>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</si>
  <si>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</si>
  <si>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</si>
  <si>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</si>
  <si>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</si>
  <si>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</si>
  <si>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</si>
  <si>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</si>
  <si>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</si>
  <si>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</si>
  <si>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</si>
  <si>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</si>
  <si>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</si>
  <si>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</si>
  <si>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</si>
  <si>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</si>
  <si>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</si>
  <si>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</si>
  <si>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</si>
  <si>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</si>
  <si>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</si>
  <si>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</si>
  <si>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</si>
  <si>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</si>
  <si>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</si>
  <si>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</si>
  <si>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</si>
  <si>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</si>
  <si>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</si>
  <si>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</si>
  <si>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</si>
  <si>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</si>
  <si>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</si>
  <si>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</si>
  <si>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</si>
  <si>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</si>
  <si>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糸満市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</si>
  <si>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</si>
  <si>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</si>
  <si>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</si>
  <si>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</si>
  <si>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</si>
  <si>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</si>
  <si>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</si>
  <si>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</si>
  <si>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</si>
  <si>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</si>
  <si>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</si>
  <si>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法定耐用年数を超えた管渠はないが平成28年度より下水道長寿命化基本計画を策定し計画的な改築・維持管理を行う。</t>
    <phoneticPr fontId="4"/>
  </si>
  <si>
    <t>今後とも水洗化率の向上及び使用料改定の検討により経営の健全性・効率性の高い経営に努めると同時に老朽化に向けて下水道長寿命化計画を策定し計画的な改築・維持管理を行っていきます。</t>
    <phoneticPr fontId="4"/>
  </si>
  <si>
    <r>
      <rPr>
        <b/>
        <sz val="11"/>
        <color theme="1"/>
        <rFont val="ＭＳ ゴシック"/>
        <family val="3"/>
        <charset val="128"/>
      </rPr>
      <t>①収益的収支比率</t>
    </r>
    <r>
      <rPr>
        <sz val="11"/>
        <color theme="1"/>
        <rFont val="ＭＳ ゴシック"/>
        <family val="3"/>
        <charset val="128"/>
      </rPr>
      <t xml:space="preserve">　単年度収支は100%未満で赤字であるが、H23H24H26にについては地方債を補償金免除繰上げ償還（低金利への借換）の実施で比率が下がっている。繰上償還を考慮して経年変化で比較した場合、右肩上がりで推移しているため、今後も100%に近づけるため料金収入増や維持管理費削減の取組が必要である。
</t>
    </r>
    <r>
      <rPr>
        <b/>
        <sz val="11"/>
        <color theme="1"/>
        <rFont val="ＭＳ ゴシック"/>
        <family val="3"/>
        <charset val="128"/>
      </rPr>
      <t>④企業債残高対事業規模比率</t>
    </r>
    <r>
      <rPr>
        <sz val="11"/>
        <color theme="1"/>
        <rFont val="ＭＳ ゴシック"/>
        <family val="3"/>
        <charset val="128"/>
      </rPr>
      <t xml:space="preserve">　補償金免除繰上げ償還等を利用し企業債残高も減らしながら市の財政環境も考慮して改築更新及び新規事業の計画検討を実施しています。
</t>
    </r>
    <r>
      <rPr>
        <b/>
        <sz val="11"/>
        <color theme="1"/>
        <rFont val="ＭＳ ゴシック"/>
        <family val="3"/>
        <charset val="128"/>
      </rPr>
      <t>⑤経費回収率　</t>
    </r>
    <r>
      <rPr>
        <sz val="11"/>
        <color theme="1"/>
        <rFont val="ＭＳ ゴシック"/>
        <family val="3"/>
        <charset val="128"/>
      </rPr>
      <t xml:space="preserve">繰上償還の影響を考慮しても経費回収率は類似団体より低い状況にあったが、H27は使用料増収汚水処理費節減により類似団体平均に達している。更に水洗化向上の取組み及び料金改定を検討していく。
</t>
    </r>
    <r>
      <rPr>
        <b/>
        <sz val="11"/>
        <color theme="1"/>
        <rFont val="ＭＳ ゴシック"/>
        <family val="3"/>
        <charset val="128"/>
      </rPr>
      <t>⑥汚水処理原価　</t>
    </r>
    <r>
      <rPr>
        <sz val="11"/>
        <color theme="1"/>
        <rFont val="ＭＳ ゴシック"/>
        <family val="3"/>
        <charset val="128"/>
      </rPr>
      <t xml:space="preserve">H26汚水処理原価の上昇については繰上償還による汚水資本費増によるものでH27は減少。さらなる維持管理費の削減や接続率向上による有収水量を増加せせる取組が必要である。
</t>
    </r>
    <r>
      <rPr>
        <b/>
        <sz val="11"/>
        <color theme="1"/>
        <rFont val="ＭＳ ゴシック"/>
        <family val="3"/>
        <charset val="128"/>
      </rPr>
      <t>⑦施設利用率　</t>
    </r>
    <r>
      <rPr>
        <sz val="11"/>
        <color theme="1"/>
        <rFont val="ＭＳ ゴシック"/>
        <family val="3"/>
        <charset val="128"/>
      </rPr>
      <t xml:space="preserve">施設利用率については約65%で類似団体とほぼ同じであり、最大稼働率で考えると80%前後であるため施設規模については適切と思われる。
</t>
    </r>
    <r>
      <rPr>
        <b/>
        <sz val="11"/>
        <color theme="1"/>
        <rFont val="ＭＳ ゴシック"/>
        <family val="3"/>
        <charset val="128"/>
      </rPr>
      <t>⑧水洗化率　</t>
    </r>
    <r>
      <rPr>
        <sz val="11"/>
        <color theme="1"/>
        <rFont val="ＭＳ ゴシック"/>
        <family val="3"/>
        <charset val="128"/>
      </rPr>
      <t>水洗化率については類似団体平均を下回っており新たに管渠整備する地域を含めた、さらなる水洗化率向上の取組みが必要である。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</si>
</sst>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138176"/>
        <c:axId val="971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97138176"/>
        <c:axId val="97140096"/>
      </c:lineChart>
      <c:dateAx>
        <c:axId val="97138176"/>
        <c:scaling>
          <c:orientation val="minMax"/>
        </c:scaling>
        <c:delete val="1"/>
        <c:axPos val="b"/>
        <c:numFmt formatCode="ge" sourceLinked="1"/>
        <c:majorTickMark val="none"/>
        <c:minorTickMark val="none"/>
        <c:tickLblPos val="none"/>
        <c:crossAx val="97140096"/>
        <c:crosses val="autoZero"/>
        <c:auto val="1"/>
        <c:lblOffset val="100"/>
        <c:baseTimeUnit val="years"/>
      </c:dateAx>
      <c:valAx>
        <c:axId val="971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60.9</c:v>
                </c:pt>
                <c:pt idx="1">
                  <c:v>65.03</c:v>
                </c:pt>
                <c:pt idx="2">
                  <c:v>60.78</c:v>
                </c:pt>
                <c:pt idx="3">
                  <c:v>60.4</c:v>
                </c:pt>
                <c:pt idx="4">
                  <c:v>65.53</c:v>
                </c:pt>
              </c:numCache>
            </c:numRef>
          </c:val>
        </c:ser>
        <c:dLbls>
          <c:showLegendKey val="0"/>
          <c:showVal val="0"/>
          <c:showCatName val="0"/>
          <c:showSerName val="0"/>
          <c:showPercent val="0"/>
          <c:showBubbleSize val="0"/>
        </c:dLbls>
        <c:gapWidth val="150"/>
        <c:axId val="105015168"/>
        <c:axId val="1050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05015168"/>
        <c:axId val="105025536"/>
      </c:lineChart>
      <c:dateAx>
        <c:axId val="105015168"/>
        <c:scaling>
          <c:orientation val="minMax"/>
        </c:scaling>
        <c:delete val="1"/>
        <c:axPos val="b"/>
        <c:numFmt formatCode="ge" sourceLinked="1"/>
        <c:majorTickMark val="none"/>
        <c:minorTickMark val="none"/>
        <c:tickLblPos val="none"/>
        <c:crossAx val="105025536"/>
        <c:crosses val="autoZero"/>
        <c:auto val="1"/>
        <c:lblOffset val="100"/>
        <c:baseTimeUnit val="years"/>
      </c:dateAx>
      <c:valAx>
        <c:axId val="1050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85.6</c:v>
                </c:pt>
                <c:pt idx="1">
                  <c:v>90.83</c:v>
                </c:pt>
                <c:pt idx="2">
                  <c:v>85.39</c:v>
                </c:pt>
                <c:pt idx="3">
                  <c:v>87.31</c:v>
                </c:pt>
                <c:pt idx="4">
                  <c:v>85.87</c:v>
                </c:pt>
              </c:numCache>
            </c:numRef>
          </c:val>
        </c:ser>
        <c:dLbls>
          <c:showLegendKey val="0"/>
          <c:showVal val="0"/>
          <c:showCatName val="0"/>
          <c:showSerName val="0"/>
          <c:showPercent val="0"/>
          <c:showBubbleSize val="0"/>
        </c:dLbls>
        <c:gapWidth val="150"/>
        <c:axId val="105326080"/>
        <c:axId val="1053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05326080"/>
        <c:axId val="105328000"/>
      </c:lineChart>
      <c:dateAx>
        <c:axId val="105326080"/>
        <c:scaling>
          <c:orientation val="minMax"/>
        </c:scaling>
        <c:delete val="1"/>
        <c:axPos val="b"/>
        <c:numFmt formatCode="ge" sourceLinked="1"/>
        <c:majorTickMark val="none"/>
        <c:minorTickMark val="none"/>
        <c:tickLblPos val="none"/>
        <c:crossAx val="105328000"/>
        <c:crosses val="autoZero"/>
        <c:auto val="1"/>
        <c:lblOffset val="100"/>
        <c:baseTimeUnit val="years"/>
      </c:dateAx>
      <c:valAx>
        <c:axId val="1053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71.25</c:v>
                </c:pt>
                <c:pt idx="1">
                  <c:v>58.21</c:v>
                </c:pt>
                <c:pt idx="2">
                  <c:v>82.15</c:v>
                </c:pt>
                <c:pt idx="3">
                  <c:v>64.77</c:v>
                </c:pt>
                <c:pt idx="4">
                  <c:v>88.44</c:v>
                </c:pt>
              </c:numCache>
            </c:numRef>
          </c:val>
        </c:ser>
        <c:dLbls>
          <c:showLegendKey val="0"/>
          <c:showVal val="0"/>
          <c:showCatName val="0"/>
          <c:showSerName val="0"/>
          <c:showPercent val="0"/>
          <c:showBubbleSize val="0"/>
        </c:dLbls>
        <c:gapWidth val="150"/>
        <c:axId val="97182848"/>
        <c:axId val="971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82848"/>
        <c:axId val="97184768"/>
      </c:lineChart>
      <c:dateAx>
        <c:axId val="97182848"/>
        <c:scaling>
          <c:orientation val="minMax"/>
        </c:scaling>
        <c:delete val="1"/>
        <c:axPos val="b"/>
        <c:numFmt formatCode="ge" sourceLinked="1"/>
        <c:majorTickMark val="none"/>
        <c:minorTickMark val="none"/>
        <c:tickLblPos val="none"/>
        <c:crossAx val="97184768"/>
        <c:crosses val="autoZero"/>
        <c:auto val="1"/>
        <c:lblOffset val="100"/>
        <c:baseTimeUnit val="years"/>
      </c:dateAx>
      <c:valAx>
        <c:axId val="971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78784"/>
        <c:axId val="978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78784"/>
        <c:axId val="97880704"/>
      </c:lineChart>
      <c:dateAx>
        <c:axId val="97878784"/>
        <c:scaling>
          <c:orientation val="minMax"/>
        </c:scaling>
        <c:delete val="1"/>
        <c:axPos val="b"/>
        <c:numFmt formatCode="ge" sourceLinked="1"/>
        <c:majorTickMark val="none"/>
        <c:minorTickMark val="none"/>
        <c:tickLblPos val="none"/>
        <c:crossAx val="97880704"/>
        <c:crosses val="autoZero"/>
        <c:auto val="1"/>
        <c:lblOffset val="100"/>
        <c:baseTimeUnit val="years"/>
      </c:dateAx>
      <c:valAx>
        <c:axId val="978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88992"/>
        <c:axId val="979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88992"/>
        <c:axId val="97990912"/>
      </c:lineChart>
      <c:dateAx>
        <c:axId val="97988992"/>
        <c:scaling>
          <c:orientation val="minMax"/>
        </c:scaling>
        <c:delete val="1"/>
        <c:axPos val="b"/>
        <c:numFmt formatCode="ge" sourceLinked="1"/>
        <c:majorTickMark val="none"/>
        <c:minorTickMark val="none"/>
        <c:tickLblPos val="none"/>
        <c:crossAx val="97990912"/>
        <c:crosses val="autoZero"/>
        <c:auto val="1"/>
        <c:lblOffset val="100"/>
        <c:baseTimeUnit val="years"/>
      </c:dateAx>
      <c:valAx>
        <c:axId val="979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25856"/>
        <c:axId val="980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25856"/>
        <c:axId val="98027776"/>
      </c:lineChart>
      <c:dateAx>
        <c:axId val="98025856"/>
        <c:scaling>
          <c:orientation val="minMax"/>
        </c:scaling>
        <c:delete val="1"/>
        <c:axPos val="b"/>
        <c:numFmt formatCode="ge" sourceLinked="1"/>
        <c:majorTickMark val="none"/>
        <c:minorTickMark val="none"/>
        <c:tickLblPos val="none"/>
        <c:crossAx val="98027776"/>
        <c:crosses val="autoZero"/>
        <c:auto val="1"/>
        <c:lblOffset val="100"/>
        <c:baseTimeUnit val="years"/>
      </c:dateAx>
      <c:valAx>
        <c:axId val="980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60160"/>
        <c:axId val="980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60160"/>
        <c:axId val="98066432"/>
      </c:lineChart>
      <c:dateAx>
        <c:axId val="98060160"/>
        <c:scaling>
          <c:orientation val="minMax"/>
        </c:scaling>
        <c:delete val="1"/>
        <c:axPos val="b"/>
        <c:numFmt formatCode="ge" sourceLinked="1"/>
        <c:majorTickMark val="none"/>
        <c:minorTickMark val="none"/>
        <c:tickLblPos val="none"/>
        <c:crossAx val="98066432"/>
        <c:crosses val="autoZero"/>
        <c:auto val="1"/>
        <c:lblOffset val="100"/>
        <c:baseTimeUnit val="years"/>
      </c:dateAx>
      <c:valAx>
        <c:axId val="980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777.53</c:v>
                </c:pt>
                <c:pt idx="1">
                  <c:v>717.97</c:v>
                </c:pt>
                <c:pt idx="2">
                  <c:v>695.84</c:v>
                </c:pt>
                <c:pt idx="3">
                  <c:v>601.29</c:v>
                </c:pt>
                <c:pt idx="4">
                  <c:v>581.79</c:v>
                </c:pt>
              </c:numCache>
            </c:numRef>
          </c:val>
        </c:ser>
        <c:dLbls>
          <c:showLegendKey val="0"/>
          <c:showVal val="0"/>
          <c:showCatName val="0"/>
          <c:showSerName val="0"/>
          <c:showPercent val="0"/>
          <c:showBubbleSize val="0"/>
        </c:dLbls>
        <c:gapWidth val="150"/>
        <c:axId val="98078080"/>
        <c:axId val="981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98078080"/>
        <c:axId val="98104832"/>
      </c:lineChart>
      <c:dateAx>
        <c:axId val="98078080"/>
        <c:scaling>
          <c:orientation val="minMax"/>
        </c:scaling>
        <c:delete val="1"/>
        <c:axPos val="b"/>
        <c:numFmt formatCode="ge" sourceLinked="1"/>
        <c:majorTickMark val="none"/>
        <c:minorTickMark val="none"/>
        <c:tickLblPos val="none"/>
        <c:crossAx val="98104832"/>
        <c:crosses val="autoZero"/>
        <c:auto val="1"/>
        <c:lblOffset val="100"/>
        <c:baseTimeUnit val="years"/>
      </c:dateAx>
      <c:valAx>
        <c:axId val="981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73.77</c:v>
                </c:pt>
                <c:pt idx="1">
                  <c:v>72.23</c:v>
                </c:pt>
                <c:pt idx="2">
                  <c:v>75.87</c:v>
                </c:pt>
                <c:pt idx="3">
                  <c:v>53.49</c:v>
                </c:pt>
                <c:pt idx="4">
                  <c:v>89.59</c:v>
                </c:pt>
              </c:numCache>
            </c:numRef>
          </c:val>
        </c:ser>
        <c:dLbls>
          <c:showLegendKey val="0"/>
          <c:showVal val="0"/>
          <c:showCatName val="0"/>
          <c:showSerName val="0"/>
          <c:showPercent val="0"/>
          <c:showBubbleSize val="0"/>
        </c:dLbls>
        <c:gapWidth val="150"/>
        <c:axId val="98204672"/>
        <c:axId val="982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98204672"/>
        <c:axId val="98206848"/>
      </c:lineChart>
      <c:dateAx>
        <c:axId val="98204672"/>
        <c:scaling>
          <c:orientation val="minMax"/>
        </c:scaling>
        <c:delete val="1"/>
        <c:axPos val="b"/>
        <c:numFmt formatCode="ge" sourceLinked="1"/>
        <c:majorTickMark val="none"/>
        <c:minorTickMark val="none"/>
        <c:tickLblPos val="none"/>
        <c:crossAx val="98206848"/>
        <c:crosses val="autoZero"/>
        <c:auto val="1"/>
        <c:lblOffset val="100"/>
        <c:baseTimeUnit val="years"/>
      </c:dateAx>
      <c:valAx>
        <c:axId val="982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131.44</c:v>
                </c:pt>
                <c:pt idx="1">
                  <c:v>137.63999999999999</c:v>
                </c:pt>
                <c:pt idx="2">
                  <c:v>128.27000000000001</c:v>
                </c:pt>
                <c:pt idx="3">
                  <c:v>188.67</c:v>
                </c:pt>
                <c:pt idx="4">
                  <c:v>114.24</c:v>
                </c:pt>
              </c:numCache>
            </c:numRef>
          </c:val>
        </c:ser>
        <c:dLbls>
          <c:showLegendKey val="0"/>
          <c:showVal val="0"/>
          <c:showCatName val="0"/>
          <c:showSerName val="0"/>
          <c:showPercent val="0"/>
          <c:showBubbleSize val="0"/>
        </c:dLbls>
        <c:gapWidth val="150"/>
        <c:axId val="98232576"/>
        <c:axId val="982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98232576"/>
        <c:axId val="98234752"/>
      </c:lineChart>
      <c:dateAx>
        <c:axId val="98232576"/>
        <c:scaling>
          <c:orientation val="minMax"/>
        </c:scaling>
        <c:delete val="1"/>
        <c:axPos val="b"/>
        <c:numFmt formatCode="ge" sourceLinked="1"/>
        <c:majorTickMark val="none"/>
        <c:minorTickMark val="none"/>
        <c:tickLblPos val="none"/>
        <c:crossAx val="98234752"/>
        <c:crosses val="autoZero"/>
        <c:auto val="1"/>
        <c:lblOffset val="100"/>
        <c:baseTimeUnit val="years"/>
      </c:dateAx>
      <c:valAx>
        <c:axId val="982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D38" sqref="CD3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糸満市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60206</v>
      </c>
      <c r="AM8" s="64"/>
      <c r="AN8" s="64"/>
      <c r="AO8" s="64"/>
      <c r="AP8" s="64"/>
      <c r="AQ8" s="64"/>
      <c r="AR8" s="64"/>
      <c r="AS8" s="64"/>
      <c r="AT8" s="63">
        <f>データ!S6</f>
        <v>46.62</v>
      </c>
      <c r="AU8" s="63"/>
      <c r="AV8" s="63"/>
      <c r="AW8" s="63"/>
      <c r="AX8" s="63"/>
      <c r="AY8" s="63"/>
      <c r="AZ8" s="63"/>
      <c r="BA8" s="63"/>
      <c r="BB8" s="63">
        <f>データ!T6</f>
        <v>1291.42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64.3</v>
      </c>
      <c r="Q10" s="63"/>
      <c r="R10" s="63"/>
      <c r="S10" s="63"/>
      <c r="T10" s="63"/>
      <c r="U10" s="63"/>
      <c r="V10" s="63"/>
      <c r="W10" s="63">
        <f>データ!P6</f>
        <v>93.96</v>
      </c>
      <c r="X10" s="63"/>
      <c r="Y10" s="63"/>
      <c r="Z10" s="63"/>
      <c r="AA10" s="63"/>
      <c r="AB10" s="63"/>
      <c r="AC10" s="63"/>
      <c r="AD10" s="64">
        <f>データ!Q6</f>
        <v>1423</v>
      </c>
      <c r="AE10" s="64"/>
      <c r="AF10" s="64"/>
      <c r="AG10" s="64"/>
      <c r="AH10" s="64"/>
      <c r="AI10" s="64"/>
      <c r="AJ10" s="64"/>
      <c r="AK10" s="2"/>
      <c r="AL10" s="64">
        <f>データ!U6</f>
        <v>38666</v>
      </c>
      <c r="AM10" s="64"/>
      <c r="AN10" s="64"/>
      <c r="AO10" s="64"/>
      <c r="AP10" s="64"/>
      <c r="AQ10" s="64"/>
      <c r="AR10" s="64"/>
      <c r="AS10" s="64"/>
      <c r="AT10" s="63">
        <f>データ!V6</f>
        <v>7.22</v>
      </c>
      <c r="AU10" s="63"/>
      <c r="AV10" s="63"/>
      <c r="AW10" s="63"/>
      <c r="AX10" s="63"/>
      <c r="AY10" s="63"/>
      <c r="AZ10" s="63"/>
      <c r="BA10" s="63"/>
      <c r="BB10" s="63">
        <f>データ!W6</f>
        <v>5355.4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54"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472107</v>
      </c>
      <c r="D6" s="31">
        <f t="shared" si="3"/>
        <v>47</v>
      </c>
      <c r="E6" s="31">
        <f t="shared" si="3"/>
        <v>17</v>
      </c>
      <c r="F6" s="31">
        <f t="shared" si="3"/>
        <v>1</v>
      </c>
      <c r="G6" s="31">
        <f t="shared" si="3"/>
        <v>0</v>
      </c>
      <c r="H6" s="31" t="str">
        <f t="shared" si="3"/>
        <v>沖縄県　糸満市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64.3</v>
      </c>
      <c r="P6" s="32">
        <f t="shared" si="3"/>
        <v>93.96</v>
      </c>
      <c r="Q6" s="32">
        <f t="shared" si="3"/>
        <v>1423</v>
      </c>
      <c r="R6" s="32">
        <f t="shared" si="3"/>
        <v>60206</v>
      </c>
      <c r="S6" s="32">
        <f t="shared" si="3"/>
        <v>46.62</v>
      </c>
      <c r="T6" s="32">
        <f t="shared" si="3"/>
        <v>1291.42</v>
      </c>
      <c r="U6" s="32">
        <f t="shared" si="3"/>
        <v>38666</v>
      </c>
      <c r="V6" s="32">
        <f t="shared" si="3"/>
        <v>7.22</v>
      </c>
      <c r="W6" s="32">
        <f t="shared" si="3"/>
        <v>5355.4</v>
      </c>
      <c r="X6" s="33">
        <f>IF(X7="",NA(),X7)</f>
        <v>71.25</v>
      </c>
      <c r="Y6" s="33">
        <f t="shared" ref="Y6:AG6" si="4">IF(Y7="",NA(),Y7)</f>
        <v>58.21</v>
      </c>
      <c r="Z6" s="33">
        <f t="shared" si="4"/>
        <v>82.15</v>
      </c>
      <c r="AA6" s="33">
        <f t="shared" si="4"/>
        <v>64.77</v>
      </c>
      <c r="AB6" s="33">
        <f t="shared" si="4"/>
        <v>88.44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777.53</v>
      </c>
      <c r="BF6" s="33">
        <f t="shared" ref="BF6:BN6" si="7">IF(BF7="",NA(),BF7)</f>
        <v>717.97</v>
      </c>
      <c r="BG6" s="33">
        <f t="shared" si="7"/>
        <v>695.84</v>
      </c>
      <c r="BH6" s="33">
        <f t="shared" si="7"/>
        <v>601.29</v>
      </c>
      <c r="BI6" s="33">
        <f t="shared" si="7"/>
        <v>581.79</v>
      </c>
      <c r="BJ6" s="33">
        <f t="shared" si="7"/>
        <v>1070.3499999999999</v>
      </c>
      <c r="BK6" s="33">
        <f t="shared" si="7"/>
        <v>708.85</v>
      </c>
      <c r="BL6" s="33">
        <f t="shared" si="7"/>
        <v>660.23</v>
      </c>
      <c r="BM6" s="33">
        <f t="shared" si="7"/>
        <v>658.6</v>
      </c>
      <c r="BN6" s="33">
        <f t="shared" si="7"/>
        <v>664.04</v>
      </c>
      <c r="BO6" s="32" t="str">
        <f>IF(BO7="","",IF(BO7="-","【-】","【"&amp;SUBSTITUTE(TEXT(BO7,"#,##0.00"),"-","△")&amp;"】"))</f>
        <v>【763.62】</v>
      </c>
      <c r="BP6" s="33">
        <f>IF(BP7="",NA(),BP7)</f>
        <v>73.77</v>
      </c>
      <c r="BQ6" s="33">
        <f t="shared" ref="BQ6:BY6" si="8">IF(BQ7="",NA(),BQ7)</f>
        <v>72.23</v>
      </c>
      <c r="BR6" s="33">
        <f t="shared" si="8"/>
        <v>75.87</v>
      </c>
      <c r="BS6" s="33">
        <f t="shared" si="8"/>
        <v>53.49</v>
      </c>
      <c r="BT6" s="33">
        <f t="shared" si="8"/>
        <v>89.59</v>
      </c>
      <c r="BU6" s="33">
        <f t="shared" si="8"/>
        <v>77.56</v>
      </c>
      <c r="BV6" s="33">
        <f t="shared" si="8"/>
        <v>89.47</v>
      </c>
      <c r="BW6" s="33">
        <f t="shared" si="8"/>
        <v>88.7</v>
      </c>
      <c r="BX6" s="33">
        <f t="shared" si="8"/>
        <v>88.44</v>
      </c>
      <c r="BY6" s="33">
        <f t="shared" si="8"/>
        <v>86.2</v>
      </c>
      <c r="BZ6" s="32" t="str">
        <f>IF(BZ7="","",IF(BZ7="-","【-】","【"&amp;SUBSTITUTE(TEXT(BZ7,"#,##0.00"),"-","△")&amp;"】"))</f>
        <v>【98.53】</v>
      </c>
      <c r="CA6" s="33">
        <f>IF(CA7="",NA(),CA7)</f>
        <v>131.44</v>
      </c>
      <c r="CB6" s="33">
        <f t="shared" ref="CB6:CJ6" si="9">IF(CB7="",NA(),CB7)</f>
        <v>137.63999999999999</v>
      </c>
      <c r="CC6" s="33">
        <f t="shared" si="9"/>
        <v>128.27000000000001</v>
      </c>
      <c r="CD6" s="33">
        <f t="shared" si="9"/>
        <v>188.67</v>
      </c>
      <c r="CE6" s="33">
        <f t="shared" si="9"/>
        <v>114.24</v>
      </c>
      <c r="CF6" s="33">
        <f t="shared" si="9"/>
        <v>164.14</v>
      </c>
      <c r="CG6" s="33">
        <f t="shared" si="9"/>
        <v>143.47999999999999</v>
      </c>
      <c r="CH6" s="33">
        <f t="shared" si="9"/>
        <v>145.05000000000001</v>
      </c>
      <c r="CI6" s="33">
        <f t="shared" si="9"/>
        <v>147.15</v>
      </c>
      <c r="CJ6" s="33">
        <f t="shared" si="9"/>
        <v>146.47999999999999</v>
      </c>
      <c r="CK6" s="32" t="str">
        <f>IF(CK7="","",IF(CK7="-","【-】","【"&amp;SUBSTITUTE(TEXT(CK7,"#,##0.00"),"-","△")&amp;"】"))</f>
        <v>【139.70】</v>
      </c>
      <c r="CL6" s="33">
        <f>IF(CL7="",NA(),CL7)</f>
        <v>60.9</v>
      </c>
      <c r="CM6" s="33">
        <f t="shared" ref="CM6:CU6" si="10">IF(CM7="",NA(),CM7)</f>
        <v>65.03</v>
      </c>
      <c r="CN6" s="33">
        <f t="shared" si="10"/>
        <v>60.78</v>
      </c>
      <c r="CO6" s="33">
        <f t="shared" si="10"/>
        <v>60.4</v>
      </c>
      <c r="CP6" s="33">
        <f t="shared" si="10"/>
        <v>65.53</v>
      </c>
      <c r="CQ6" s="33">
        <f t="shared" si="10"/>
        <v>57.74</v>
      </c>
      <c r="CR6" s="33">
        <f t="shared" si="10"/>
        <v>64.75</v>
      </c>
      <c r="CS6" s="33">
        <f t="shared" si="10"/>
        <v>62.03</v>
      </c>
      <c r="CT6" s="33">
        <f t="shared" si="10"/>
        <v>59.27</v>
      </c>
      <c r="CU6" s="33">
        <f t="shared" si="10"/>
        <v>62.64</v>
      </c>
      <c r="CV6" s="32" t="str">
        <f>IF(CV7="","",IF(CV7="-","【-】","【"&amp;SUBSTITUTE(TEXT(CV7,"#,##0.00"),"-","△")&amp;"】"))</f>
        <v>【60.01】</v>
      </c>
      <c r="CW6" s="33">
        <f>IF(CW7="",NA(),CW7)</f>
        <v>85.6</v>
      </c>
      <c r="CX6" s="33">
        <f t="shared" ref="CX6:DF6" si="11">IF(CX7="",NA(),CX7)</f>
        <v>90.83</v>
      </c>
      <c r="CY6" s="33">
        <f t="shared" si="11"/>
        <v>85.39</v>
      </c>
      <c r="CZ6" s="33">
        <f t="shared" si="11"/>
        <v>87.31</v>
      </c>
      <c r="DA6" s="33">
        <f t="shared" si="11"/>
        <v>85.87</v>
      </c>
      <c r="DB6" s="33">
        <f t="shared" si="11"/>
        <v>90.95</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472107</v>
      </c>
      <c r="D7" s="35">
        <v>47</v>
      </c>
      <c r="E7" s="35">
        <v>17</v>
      </c>
      <c r="F7" s="35">
        <v>1</v>
      </c>
      <c r="G7" s="35">
        <v>0</v>
      </c>
      <c r="H7" s="35" t="s">
        <v>96</v>
      </c>
      <c r="I7" s="35" t="s">
        <v>97</v>
      </c>
      <c r="J7" s="35" t="s">
        <v>98</v>
      </c>
      <c r="K7" s="35" t="s">
        <v>99</v>
      </c>
      <c r="L7" s="35" t="s">
        <v>100</v>
      </c>
      <c r="M7" s="36" t="s">
        <v>101</v>
      </c>
      <c r="N7" s="36" t="s">
        <v>102</v>
      </c>
      <c r="O7" s="36">
        <v>64.3</v>
      </c>
      <c r="P7" s="36">
        <v>93.96</v>
      </c>
      <c r="Q7" s="36">
        <v>1423</v>
      </c>
      <c r="R7" s="36">
        <v>60206</v>
      </c>
      <c r="S7" s="36">
        <v>46.62</v>
      </c>
      <c r="T7" s="36">
        <v>1291.42</v>
      </c>
      <c r="U7" s="36">
        <v>38666</v>
      </c>
      <c r="V7" s="36">
        <v>7.22</v>
      </c>
      <c r="W7" s="36">
        <v>5355.4</v>
      </c>
      <c r="X7" s="36">
        <v>71.25</v>
      </c>
      <c r="Y7" s="36">
        <v>58.21</v>
      </c>
      <c r="Z7" s="36">
        <v>82.15</v>
      </c>
      <c r="AA7" s="36">
        <v>64.77</v>
      </c>
      <c r="AB7" s="36">
        <v>88.44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777.53</v>
      </c>
      <c r="BF7" s="36">
        <v>717.97</v>
      </c>
      <c r="BG7" s="36">
        <v>695.84</v>
      </c>
      <c r="BH7" s="36">
        <v>601.29</v>
      </c>
      <c r="BI7" s="36">
        <v>581.79</v>
      </c>
      <c r="BJ7" s="36">
        <v>1070.3499999999999</v>
      </c>
      <c r="BK7" s="36">
        <v>708.85</v>
      </c>
      <c r="BL7" s="36">
        <v>660.23</v>
      </c>
      <c r="BM7" s="36">
        <v>658.6</v>
      </c>
      <c r="BN7" s="36">
        <v>664.04</v>
      </c>
      <c r="BO7" s="36">
        <v>763.62</v>
      </c>
      <c r="BP7" s="36">
        <v>73.77</v>
      </c>
      <c r="BQ7" s="36">
        <v>72.23</v>
      </c>
      <c r="BR7" s="36">
        <v>75.87</v>
      </c>
      <c r="BS7" s="36">
        <v>53.49</v>
      </c>
      <c r="BT7" s="36">
        <v>89.59</v>
      </c>
      <c r="BU7" s="36">
        <v>77.56</v>
      </c>
      <c r="BV7" s="36">
        <v>89.47</v>
      </c>
      <c r="BW7" s="36">
        <v>88.7</v>
      </c>
      <c r="BX7" s="36">
        <v>88.44</v>
      </c>
      <c r="BY7" s="36">
        <v>86.2</v>
      </c>
      <c r="BZ7" s="36">
        <v>98.53</v>
      </c>
      <c r="CA7" s="36">
        <v>131.44</v>
      </c>
      <c r="CB7" s="36">
        <v>137.63999999999999</v>
      </c>
      <c r="CC7" s="36">
        <v>128.27000000000001</v>
      </c>
      <c r="CD7" s="36">
        <v>188.67</v>
      </c>
      <c r="CE7" s="36">
        <v>114.24</v>
      </c>
      <c r="CF7" s="36">
        <v>164.14</v>
      </c>
      <c r="CG7" s="36">
        <v>143.47999999999999</v>
      </c>
      <c r="CH7" s="36">
        <v>145.05000000000001</v>
      </c>
      <c r="CI7" s="36">
        <v>147.15</v>
      </c>
      <c r="CJ7" s="36">
        <v>146.47999999999999</v>
      </c>
      <c r="CK7" s="36">
        <v>139.69999999999999</v>
      </c>
      <c r="CL7" s="36">
        <v>60.9</v>
      </c>
      <c r="CM7" s="36">
        <v>65.03</v>
      </c>
      <c r="CN7" s="36">
        <v>60.78</v>
      </c>
      <c r="CO7" s="36">
        <v>60.4</v>
      </c>
      <c r="CP7" s="36">
        <v>65.53</v>
      </c>
      <c r="CQ7" s="36">
        <v>57.74</v>
      </c>
      <c r="CR7" s="36">
        <v>64.75</v>
      </c>
      <c r="CS7" s="36">
        <v>62.03</v>
      </c>
      <c r="CT7" s="36">
        <v>59.27</v>
      </c>
      <c r="CU7" s="36">
        <v>62.64</v>
      </c>
      <c r="CV7" s="36">
        <v>60.01</v>
      </c>
      <c r="CW7" s="36">
        <v>85.6</v>
      </c>
      <c r="CX7" s="36">
        <v>90.83</v>
      </c>
      <c r="CY7" s="36">
        <v>85.39</v>
      </c>
      <c r="CZ7" s="36">
        <v>87.31</v>
      </c>
      <c r="DA7" s="36">
        <v>85.87</v>
      </c>
      <c r="DB7" s="36">
        <v>90.95</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2017-02-15T04:45:33Z</cp:lastPrinted>
  <dcterms:created xsi:type="dcterms:W3CDTF">2017-02-08T02:55:59Z</dcterms:created>
  <dcterms:modified xsi:type="dcterms:W3CDTF">2017-02-21T05:41:36Z</dcterms:modified>
</cp:coreProperties>
</file>