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<sst xmlns="http://schemas.openxmlformats.org/spreadsheetml/2006/main" count="221" uniqueCount="111">
  <si>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</si>
  <si>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</si>
  <si>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</si>
  <si>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</si>
  <si>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</si>
  <si>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</si>
  <si>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</si>
  <si>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</si>
  <si>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</si>
  <si>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</si>
  <si>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</si>
  <si>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</si>
  <si>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</si>
  <si>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</si>
  <si>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</si>
  <si>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</si>
  <si>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</si>
  <si>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</si>
  <si>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</si>
  <si>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</si>
  <si>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</si>
  <si>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</si>
  <si>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</si>
  <si>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</si>
  <si>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</si>
  <si>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</si>
  <si>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</si>
  <si>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</si>
  <si>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</si>
  <si>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</si>
  <si>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</si>
  <si>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</si>
  <si>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</si>
  <si>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</si>
  <si>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</si>
  <si>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</si>
  <si>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</si>
  <si>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</si>
  <si>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</si>
  <si>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</si>
  <si>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</si>
  <si>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</si>
  <si>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</si>
  <si>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</si>
  <si>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</si>
  <si>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</si>
  <si>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</si>
  <si>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</si>
  <si>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</si>
  <si>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</si>
  <si>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</si>
  <si>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</si>
  <si>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</si>
  <si>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</si>
  <si>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</si>
  <si>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</si>
  <si>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</si>
  <si>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</si>
  <si>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</si>
  <si>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</si>
  <si>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</si>
  <si>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</si>
  <si>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</si>
  <si>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</si>
  <si>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</si>
  <si>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</si>
  <si>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</si>
  <si>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</si>
  <si>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</si>
  <si>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</si>
  <si>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</si>
  <si>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</si>
  <si>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</si>
  <si>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</si>
  <si>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</si>
  <si>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</si>
  <si>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</si>
  <si>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</si>
  <si>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</si>
  <si>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</si>
  <si>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</si>
  <si>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</si>
  <si>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</si>
  <si>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</si>
  <si>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</si>
  <si>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</si>
  <si>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</si>
  <si>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</si>
  <si>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</si>
  <si>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</si>
  <si>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</si>
  <si>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</si>
  <si>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</si>
  <si>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</si>
  <si>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</si>
  <si>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</si>
  <si>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石垣市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</si>
  <si>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</si>
  <si>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</si>
  <si>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</si>
  <si>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</si>
  <si>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</si>
  <si>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</si>
  <si>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</si>
  <si>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</si>
  <si>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</si>
  <si>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</si>
  <si>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</si>
  <si>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総収益の前年度比較は料金収入約9～16％増加しているが、他会計繰入金は事業量と共に増減している。また、地方債償還金は平成25年度以降減少しているが、総収益に占める割合は料金収入約32％、他会計繰入金62％であるため他会計繰入金の依存度が高い。（売電等その他収入6％）
④地方債償還金を一般会計から全額負担しているため当該値が0％となっているが、今後は料金収入から負担するように改善する必要がある。
⑤経費回収率は、汚水処理費のうち資本費が大きいため、平均値を下回っている。
⑥汚水処理費はH23の約3,800万円からH27の約7,100万円と年々増加している。
⑦施設利用率は、大浜・磯辺地区の共用開始が平成25年であり、接続率が低く処理水量が過小であるため平均値を下回っている。
⑧水洗化率は、平均値を下回っており、普及啓蒙活動の強化を行うなどの対策が必要である。</t>
    <rPh sb="1" eb="2">
      <t>カク</t>
    </rPh>
    <rPh sb="2" eb="4">
      <t>ネンド</t>
    </rPh>
    <rPh sb="5" eb="8">
      <t>ソウシュウエキ</t>
    </rPh>
    <rPh sb="9" eb="12">
      <t>ゼンネンド</t>
    </rPh>
    <rPh sb="12" eb="14">
      <t>ヒカク</t>
    </rPh>
    <rPh sb="15" eb="17">
      <t>リョウキン</t>
    </rPh>
    <rPh sb="17" eb="19">
      <t>シュウニュウ</t>
    </rPh>
    <rPh sb="19" eb="20">
      <t>ヤク</t>
    </rPh>
    <rPh sb="25" eb="27">
      <t>ゾウカ</t>
    </rPh>
    <rPh sb="33" eb="34">
      <t>タ</t>
    </rPh>
    <rPh sb="34" eb="36">
      <t>カイケイ</t>
    </rPh>
    <rPh sb="36" eb="38">
      <t>クリイレ</t>
    </rPh>
    <rPh sb="38" eb="39">
      <t>キン</t>
    </rPh>
    <rPh sb="40" eb="43">
      <t>ジギョウリョウ</t>
    </rPh>
    <rPh sb="44" eb="45">
      <t>トモ</t>
    </rPh>
    <rPh sb="46" eb="48">
      <t>ゾウゲン</t>
    </rPh>
    <rPh sb="56" eb="58">
      <t>チホウ</t>
    </rPh>
    <rPh sb="58" eb="59">
      <t>サイ</t>
    </rPh>
    <rPh sb="59" eb="62">
      <t>ショウカンキン</t>
    </rPh>
    <rPh sb="63" eb="65">
      <t>ヘイセイ</t>
    </rPh>
    <rPh sb="79" eb="82">
      <t>ソウシュウエキ</t>
    </rPh>
    <rPh sb="83" eb="84">
      <t>シ</t>
    </rPh>
    <rPh sb="86" eb="88">
      <t>ワリアイ</t>
    </rPh>
    <rPh sb="89" eb="91">
      <t>リョウキン</t>
    </rPh>
    <rPh sb="91" eb="93">
      <t>シュウニュウ</t>
    </rPh>
    <rPh sb="93" eb="94">
      <t>ヤク</t>
    </rPh>
    <rPh sb="132" eb="133">
      <t>タ</t>
    </rPh>
    <rPh sb="140" eb="143">
      <t>チホウサイ</t>
    </rPh>
    <rPh sb="143" eb="146">
      <t>ショウカンキン</t>
    </rPh>
    <rPh sb="147" eb="149">
      <t>イッパン</t>
    </rPh>
    <rPh sb="149" eb="151">
      <t>カイケイ</t>
    </rPh>
    <rPh sb="153" eb="155">
      <t>ゼンガク</t>
    </rPh>
    <rPh sb="155" eb="157">
      <t>フタン</t>
    </rPh>
    <rPh sb="163" eb="165">
      <t>トウガイ</t>
    </rPh>
    <rPh sb="165" eb="166">
      <t>アタイ</t>
    </rPh>
    <rPh sb="177" eb="179">
      <t>コンゴ</t>
    </rPh>
    <rPh sb="180" eb="182">
      <t>リョウキン</t>
    </rPh>
    <rPh sb="182" eb="184">
      <t>シュウニュウ</t>
    </rPh>
    <rPh sb="186" eb="188">
      <t>フタン</t>
    </rPh>
    <rPh sb="193" eb="195">
      <t>カイゼン</t>
    </rPh>
    <rPh sb="197" eb="199">
      <t>ヒツヨウ</t>
    </rPh>
    <rPh sb="205" eb="207">
      <t>ケイヒ</t>
    </rPh>
    <rPh sb="207" eb="209">
      <t>カイシュウ</t>
    </rPh>
    <rPh sb="209" eb="210">
      <t>リツ</t>
    </rPh>
    <rPh sb="212" eb="214">
      <t>オスイ</t>
    </rPh>
    <rPh sb="214" eb="216">
      <t>ショリ</t>
    </rPh>
    <rPh sb="216" eb="217">
      <t>ヒ</t>
    </rPh>
    <rPh sb="220" eb="222">
      <t>シホン</t>
    </rPh>
    <rPh sb="222" eb="223">
      <t>ヒ</t>
    </rPh>
    <rPh sb="224" eb="225">
      <t>オオ</t>
    </rPh>
    <rPh sb="230" eb="233">
      <t>ヘイキンチ</t>
    </rPh>
    <rPh sb="234" eb="236">
      <t>シタマワ</t>
    </rPh>
    <rPh sb="243" eb="245">
      <t>オスイ</t>
    </rPh>
    <rPh sb="245" eb="247">
      <t>ショリ</t>
    </rPh>
    <rPh sb="247" eb="248">
      <t>ヒ</t>
    </rPh>
    <rPh sb="253" eb="254">
      <t>ヤク</t>
    </rPh>
    <rPh sb="259" eb="261">
      <t>マンエン</t>
    </rPh>
    <rPh sb="267" eb="268">
      <t>ヤク</t>
    </rPh>
    <rPh sb="273" eb="275">
      <t>マンエン</t>
    </rPh>
    <rPh sb="276" eb="278">
      <t>ネンネン</t>
    </rPh>
    <rPh sb="278" eb="280">
      <t>ゾウカ</t>
    </rPh>
    <rPh sb="287" eb="289">
      <t>シセツ</t>
    </rPh>
    <rPh sb="289" eb="292">
      <t>リヨウリツ</t>
    </rPh>
    <rPh sb="294" eb="296">
      <t>オオハマ</t>
    </rPh>
    <rPh sb="297" eb="299">
      <t>イソベ</t>
    </rPh>
    <rPh sb="299" eb="301">
      <t>チク</t>
    </rPh>
    <rPh sb="302" eb="304">
      <t>キョウヨウ</t>
    </rPh>
    <rPh sb="304" eb="306">
      <t>カイシ</t>
    </rPh>
    <rPh sb="307" eb="309">
      <t>ヘイセイ</t>
    </rPh>
    <rPh sb="311" eb="312">
      <t>ネン</t>
    </rPh>
    <rPh sb="316" eb="318">
      <t>セツゾク</t>
    </rPh>
    <rPh sb="318" eb="319">
      <t>リツ</t>
    </rPh>
    <rPh sb="320" eb="321">
      <t>ヒク</t>
    </rPh>
    <rPh sb="322" eb="324">
      <t>ショリ</t>
    </rPh>
    <rPh sb="324" eb="326">
      <t>スイリョウ</t>
    </rPh>
    <rPh sb="327" eb="329">
      <t>カショウ</t>
    </rPh>
    <rPh sb="347" eb="350">
      <t>スイセンカ</t>
    </rPh>
    <rPh sb="350" eb="351">
      <t>リツ</t>
    </rPh>
    <rPh sb="353" eb="356">
      <t>ヘイキンチ</t>
    </rPh>
    <rPh sb="357" eb="359">
      <t>シタマワ</t>
    </rPh>
    <rPh sb="364" eb="366">
      <t>フキュウ</t>
    </rPh>
    <rPh sb="366" eb="368">
      <t>ケイモウ</t>
    </rPh>
    <rPh sb="368" eb="370">
      <t>カツドウ</t>
    </rPh>
    <rPh sb="371" eb="373">
      <t>キョウカ</t>
    </rPh>
    <rPh sb="374" eb="375">
      <t>オコナ</t>
    </rPh>
    <rPh sb="379" eb="381">
      <t>タイサク</t>
    </rPh>
    <rPh sb="382" eb="384">
      <t>ヒツヨウ</t>
    </rPh>
    <phoneticPr fontId="4"/>
  </si>
  <si>
    <t>③各年度とも改善管菅渠延長が0ｍのため、当該値は0％となっているが、今後は管渠改築更新等の計画を作成する必要がある。</t>
    <rPh sb="1" eb="4">
      <t>カクネンド</t>
    </rPh>
    <rPh sb="6" eb="8">
      <t>カイゼン</t>
    </rPh>
    <rPh sb="8" eb="9">
      <t>カン</t>
    </rPh>
    <rPh sb="9" eb="10">
      <t>カン</t>
    </rPh>
    <rPh sb="10" eb="11">
      <t>キョ</t>
    </rPh>
    <rPh sb="11" eb="13">
      <t>エンチョウ</t>
    </rPh>
    <rPh sb="20" eb="22">
      <t>トウガイ</t>
    </rPh>
    <rPh sb="22" eb="23">
      <t>チ</t>
    </rPh>
    <rPh sb="34" eb="36">
      <t>コンゴ</t>
    </rPh>
    <rPh sb="37" eb="38">
      <t>カン</t>
    </rPh>
    <rPh sb="38" eb="39">
      <t>キョ</t>
    </rPh>
    <rPh sb="39" eb="41">
      <t>カイチク</t>
    </rPh>
    <rPh sb="41" eb="43">
      <t>コウシン</t>
    </rPh>
    <rPh sb="43" eb="44">
      <t>トウ</t>
    </rPh>
    <rPh sb="45" eb="47">
      <t>ケイカク</t>
    </rPh>
    <rPh sb="48" eb="50">
      <t>サクセイ</t>
    </rPh>
    <rPh sb="52" eb="54">
      <t>ヒツヨウ</t>
    </rPh>
    <phoneticPr fontId="4"/>
  </si>
  <si>
    <t>本市の農業集落排水事業は、平成26年度に整備完了したところであるが、料金水準適正化の検討、公債費抑制のための起債事業の厳選、普及啓蒙活動の強化などを実施し、他会計繰入金の依存度を下げる必要がある。しかし、料金水準は住民の理解や議決を得るために他市町村と比較して高額な設定にはできず、今後大きな改善は難しいと考えられるが、可能な取組を実施していく。</t>
    <rPh sb="0" eb="1">
      <t>ホン</t>
    </rPh>
    <rPh sb="1" eb="2">
      <t>シ</t>
    </rPh>
    <rPh sb="3" eb="5">
      <t>ノウギョウ</t>
    </rPh>
    <rPh sb="5" eb="7">
      <t>シュウラク</t>
    </rPh>
    <rPh sb="7" eb="9">
      <t>ハイスイ</t>
    </rPh>
    <rPh sb="9" eb="11">
      <t>ジギョウ</t>
    </rPh>
    <rPh sb="13" eb="15">
      <t>ヘイセイ</t>
    </rPh>
    <rPh sb="17" eb="19">
      <t>ネンド</t>
    </rPh>
    <rPh sb="20" eb="22">
      <t>セイビ</t>
    </rPh>
    <rPh sb="22" eb="24">
      <t>カンリョウ</t>
    </rPh>
    <rPh sb="34" eb="36">
      <t>リョウキン</t>
    </rPh>
    <rPh sb="36" eb="38">
      <t>スイジュン</t>
    </rPh>
    <rPh sb="38" eb="41">
      <t>テキセイカ</t>
    </rPh>
    <rPh sb="42" eb="44">
      <t>ケントウ</t>
    </rPh>
    <rPh sb="45" eb="47">
      <t>コウサイ</t>
    </rPh>
    <rPh sb="47" eb="48">
      <t>ヒ</t>
    </rPh>
    <rPh sb="48" eb="50">
      <t>ヨクセイ</t>
    </rPh>
    <rPh sb="54" eb="56">
      <t>キサイ</t>
    </rPh>
    <rPh sb="56" eb="58">
      <t>ジギョウ</t>
    </rPh>
    <rPh sb="59" eb="61">
      <t>ゲンセン</t>
    </rPh>
    <rPh sb="62" eb="64">
      <t>フキュウ</t>
    </rPh>
    <rPh sb="64" eb="66">
      <t>ケイモウ</t>
    </rPh>
    <rPh sb="66" eb="68">
      <t>カツドウ</t>
    </rPh>
    <rPh sb="69" eb="71">
      <t>キョウカ</t>
    </rPh>
    <rPh sb="74" eb="76">
      <t>ジッシ</t>
    </rPh>
    <rPh sb="78" eb="79">
      <t>タ</t>
    </rPh>
    <rPh sb="79" eb="81">
      <t>カイケイ</t>
    </rPh>
    <rPh sb="81" eb="83">
      <t>クリイレ</t>
    </rPh>
    <rPh sb="83" eb="84">
      <t>キン</t>
    </rPh>
    <rPh sb="85" eb="88">
      <t>イゾンド</t>
    </rPh>
    <rPh sb="89" eb="90">
      <t>サ</t>
    </rPh>
    <rPh sb="92" eb="94">
      <t>ヒツヨウ</t>
    </rPh>
    <rPh sb="102" eb="104">
      <t>リョウキン</t>
    </rPh>
    <rPh sb="104" eb="106">
      <t>スイジュン</t>
    </rPh>
    <rPh sb="107" eb="109">
      <t>ジュウミン</t>
    </rPh>
    <rPh sb="110" eb="112">
      <t>リカイ</t>
    </rPh>
    <rPh sb="113" eb="115">
      <t>ギケツ</t>
    </rPh>
    <rPh sb="116" eb="117">
      <t>エ</t>
    </rPh>
    <rPh sb="121" eb="122">
      <t>タ</t>
    </rPh>
    <rPh sb="124" eb="125">
      <t>ムラ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</si>
</sst>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972416"/>
        <c:axId val="609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60972416"/>
        <c:axId val="60986880"/>
      </c:lineChart>
      <c:dateAx>
        <c:axId val="60972416"/>
        <c:scaling>
          <c:orientation val="minMax"/>
        </c:scaling>
        <c:delete val="1"/>
        <c:axPos val="b"/>
        <c:numFmt formatCode="ge" sourceLinked="1"/>
        <c:majorTickMark val="none"/>
        <c:minorTickMark val="none"/>
        <c:tickLblPos val="none"/>
        <c:crossAx val="60986880"/>
        <c:crosses val="autoZero"/>
        <c:auto val="1"/>
        <c:lblOffset val="100"/>
        <c:baseTimeUnit val="years"/>
      </c:dateAx>
      <c:valAx>
        <c:axId val="609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18.149999999999999</c:v>
                </c:pt>
                <c:pt idx="1">
                  <c:v>18.149999999999999</c:v>
                </c:pt>
                <c:pt idx="2">
                  <c:v>12.94</c:v>
                </c:pt>
                <c:pt idx="3">
                  <c:v>15.23</c:v>
                </c:pt>
                <c:pt idx="4">
                  <c:v>17.55</c:v>
                </c:pt>
              </c:numCache>
            </c:numRef>
          </c:val>
        </c:ser>
        <c:dLbls>
          <c:showLegendKey val="0"/>
          <c:showVal val="0"/>
          <c:showCatName val="0"/>
          <c:showSerName val="0"/>
          <c:showPercent val="0"/>
          <c:showBubbleSize val="0"/>
        </c:dLbls>
        <c:gapWidth val="150"/>
        <c:axId val="94273536"/>
        <c:axId val="942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4273536"/>
        <c:axId val="94275456"/>
      </c:lineChart>
      <c:dateAx>
        <c:axId val="94273536"/>
        <c:scaling>
          <c:orientation val="minMax"/>
        </c:scaling>
        <c:delete val="1"/>
        <c:axPos val="b"/>
        <c:numFmt formatCode="ge" sourceLinked="1"/>
        <c:majorTickMark val="none"/>
        <c:minorTickMark val="none"/>
        <c:tickLblPos val="none"/>
        <c:crossAx val="94275456"/>
        <c:crosses val="autoZero"/>
        <c:auto val="1"/>
        <c:lblOffset val="100"/>
        <c:baseTimeUnit val="years"/>
      </c:dateAx>
      <c:valAx>
        <c:axId val="942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26.9</c:v>
                </c:pt>
                <c:pt idx="1">
                  <c:v>31.93</c:v>
                </c:pt>
                <c:pt idx="2">
                  <c:v>20.94</c:v>
                </c:pt>
                <c:pt idx="3">
                  <c:v>24.83</c:v>
                </c:pt>
                <c:pt idx="4">
                  <c:v>27.08</c:v>
                </c:pt>
              </c:numCache>
            </c:numRef>
          </c:val>
        </c:ser>
        <c:dLbls>
          <c:showLegendKey val="0"/>
          <c:showVal val="0"/>
          <c:showCatName val="0"/>
          <c:showSerName val="0"/>
          <c:showPercent val="0"/>
          <c:showBubbleSize val="0"/>
        </c:dLbls>
        <c:gapWidth val="150"/>
        <c:axId val="95423872"/>
        <c:axId val="954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5423872"/>
        <c:axId val="95430144"/>
      </c:lineChart>
      <c:dateAx>
        <c:axId val="95423872"/>
        <c:scaling>
          <c:orientation val="minMax"/>
        </c:scaling>
        <c:delete val="1"/>
        <c:axPos val="b"/>
        <c:numFmt formatCode="ge" sourceLinked="1"/>
        <c:majorTickMark val="none"/>
        <c:minorTickMark val="none"/>
        <c:tickLblPos val="none"/>
        <c:crossAx val="95430144"/>
        <c:crosses val="autoZero"/>
        <c:auto val="1"/>
        <c:lblOffset val="100"/>
        <c:baseTimeUnit val="years"/>
      </c:dateAx>
      <c:valAx>
        <c:axId val="954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60.44</c:v>
                </c:pt>
                <c:pt idx="1">
                  <c:v>71.14</c:v>
                </c:pt>
                <c:pt idx="2">
                  <c:v>64.27</c:v>
                </c:pt>
                <c:pt idx="3">
                  <c:v>62.26</c:v>
                </c:pt>
                <c:pt idx="4">
                  <c:v>61.88</c:v>
                </c:pt>
              </c:numCache>
            </c:numRef>
          </c:val>
        </c:ser>
        <c:dLbls>
          <c:showLegendKey val="0"/>
          <c:showVal val="0"/>
          <c:showCatName val="0"/>
          <c:showSerName val="0"/>
          <c:showPercent val="0"/>
          <c:showBubbleSize val="0"/>
        </c:dLbls>
        <c:gapWidth val="150"/>
        <c:axId val="61000704"/>
        <c:axId val="637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000704"/>
        <c:axId val="63706240"/>
      </c:lineChart>
      <c:dateAx>
        <c:axId val="61000704"/>
        <c:scaling>
          <c:orientation val="minMax"/>
        </c:scaling>
        <c:delete val="1"/>
        <c:axPos val="b"/>
        <c:numFmt formatCode="ge" sourceLinked="1"/>
        <c:majorTickMark val="none"/>
        <c:minorTickMark val="none"/>
        <c:tickLblPos val="none"/>
        <c:crossAx val="63706240"/>
        <c:crosses val="autoZero"/>
        <c:auto val="1"/>
        <c:lblOffset val="100"/>
        <c:baseTimeUnit val="years"/>
      </c:dateAx>
      <c:valAx>
        <c:axId val="637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32352"/>
        <c:axId val="637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32352"/>
        <c:axId val="63734528"/>
      </c:lineChart>
      <c:dateAx>
        <c:axId val="63732352"/>
        <c:scaling>
          <c:orientation val="minMax"/>
        </c:scaling>
        <c:delete val="1"/>
        <c:axPos val="b"/>
        <c:numFmt formatCode="ge" sourceLinked="1"/>
        <c:majorTickMark val="none"/>
        <c:minorTickMark val="none"/>
        <c:tickLblPos val="none"/>
        <c:crossAx val="63734528"/>
        <c:crosses val="autoZero"/>
        <c:auto val="1"/>
        <c:lblOffset val="100"/>
        <c:baseTimeUnit val="years"/>
      </c:dateAx>
      <c:valAx>
        <c:axId val="637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89120"/>
        <c:axId val="939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89120"/>
        <c:axId val="93995392"/>
      </c:lineChart>
      <c:dateAx>
        <c:axId val="93989120"/>
        <c:scaling>
          <c:orientation val="minMax"/>
        </c:scaling>
        <c:delete val="1"/>
        <c:axPos val="b"/>
        <c:numFmt formatCode="ge" sourceLinked="1"/>
        <c:majorTickMark val="none"/>
        <c:minorTickMark val="none"/>
        <c:tickLblPos val="none"/>
        <c:crossAx val="93995392"/>
        <c:crosses val="autoZero"/>
        <c:auto val="1"/>
        <c:lblOffset val="100"/>
        <c:baseTimeUnit val="years"/>
      </c:dateAx>
      <c:valAx>
        <c:axId val="93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24064"/>
        <c:axId val="940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24064"/>
        <c:axId val="94025984"/>
      </c:lineChart>
      <c:dateAx>
        <c:axId val="94024064"/>
        <c:scaling>
          <c:orientation val="minMax"/>
        </c:scaling>
        <c:delete val="1"/>
        <c:axPos val="b"/>
        <c:numFmt formatCode="ge" sourceLinked="1"/>
        <c:majorTickMark val="none"/>
        <c:minorTickMark val="none"/>
        <c:tickLblPos val="none"/>
        <c:crossAx val="94025984"/>
        <c:crosses val="autoZero"/>
        <c:auto val="1"/>
        <c:lblOffset val="100"/>
        <c:baseTimeUnit val="years"/>
      </c:dateAx>
      <c:valAx>
        <c:axId val="940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64640"/>
        <c:axId val="940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64640"/>
        <c:axId val="94066560"/>
      </c:lineChart>
      <c:dateAx>
        <c:axId val="94064640"/>
        <c:scaling>
          <c:orientation val="minMax"/>
        </c:scaling>
        <c:delete val="1"/>
        <c:axPos val="b"/>
        <c:numFmt formatCode="ge" sourceLinked="1"/>
        <c:majorTickMark val="none"/>
        <c:minorTickMark val="none"/>
        <c:tickLblPos val="none"/>
        <c:crossAx val="94066560"/>
        <c:crosses val="autoZero"/>
        <c:auto val="1"/>
        <c:lblOffset val="100"/>
        <c:baseTimeUnit val="years"/>
      </c:dateAx>
      <c:valAx>
        <c:axId val="940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080384"/>
        <c:axId val="941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4080384"/>
        <c:axId val="94103040"/>
      </c:lineChart>
      <c:dateAx>
        <c:axId val="94080384"/>
        <c:scaling>
          <c:orientation val="minMax"/>
        </c:scaling>
        <c:delete val="1"/>
        <c:axPos val="b"/>
        <c:numFmt formatCode="ge" sourceLinked="1"/>
        <c:majorTickMark val="none"/>
        <c:minorTickMark val="none"/>
        <c:tickLblPos val="none"/>
        <c:crossAx val="94103040"/>
        <c:crosses val="autoZero"/>
        <c:auto val="1"/>
        <c:lblOffset val="100"/>
        <c:baseTimeUnit val="years"/>
      </c:dateAx>
      <c:valAx>
        <c:axId val="94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28.24</c:v>
                </c:pt>
                <c:pt idx="1">
                  <c:v>17.84</c:v>
                </c:pt>
                <c:pt idx="2">
                  <c:v>24.47</c:v>
                </c:pt>
                <c:pt idx="3">
                  <c:v>29.27</c:v>
                </c:pt>
                <c:pt idx="4">
                  <c:v>27.97</c:v>
                </c:pt>
              </c:numCache>
            </c:numRef>
          </c:val>
        </c:ser>
        <c:dLbls>
          <c:showLegendKey val="0"/>
          <c:showVal val="0"/>
          <c:showCatName val="0"/>
          <c:showSerName val="0"/>
          <c:showPercent val="0"/>
          <c:showBubbleSize val="0"/>
        </c:dLbls>
        <c:gapWidth val="150"/>
        <c:axId val="94205440"/>
        <c:axId val="942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4205440"/>
        <c:axId val="94207360"/>
      </c:lineChart>
      <c:dateAx>
        <c:axId val="94205440"/>
        <c:scaling>
          <c:orientation val="minMax"/>
        </c:scaling>
        <c:delete val="1"/>
        <c:axPos val="b"/>
        <c:numFmt formatCode="ge" sourceLinked="1"/>
        <c:majorTickMark val="none"/>
        <c:minorTickMark val="none"/>
        <c:tickLblPos val="none"/>
        <c:crossAx val="94207360"/>
        <c:crosses val="autoZero"/>
        <c:auto val="1"/>
        <c:lblOffset val="100"/>
        <c:baseTimeUnit val="years"/>
      </c:dateAx>
      <c:valAx>
        <c:axId val="942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304.62</c:v>
                </c:pt>
                <c:pt idx="1">
                  <c:v>491.17</c:v>
                </c:pt>
                <c:pt idx="2">
                  <c:v>375.32</c:v>
                </c:pt>
                <c:pt idx="3">
                  <c:v>318.32</c:v>
                </c:pt>
                <c:pt idx="4">
                  <c:v>325.79000000000002</c:v>
                </c:pt>
              </c:numCache>
            </c:numRef>
          </c:val>
        </c:ser>
        <c:dLbls>
          <c:showLegendKey val="0"/>
          <c:showVal val="0"/>
          <c:showCatName val="0"/>
          <c:showSerName val="0"/>
          <c:showPercent val="0"/>
          <c:showBubbleSize val="0"/>
        </c:dLbls>
        <c:gapWidth val="150"/>
        <c:axId val="94241152"/>
        <c:axId val="942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4241152"/>
        <c:axId val="94243072"/>
      </c:lineChart>
      <c:dateAx>
        <c:axId val="94241152"/>
        <c:scaling>
          <c:orientation val="minMax"/>
        </c:scaling>
        <c:delete val="1"/>
        <c:axPos val="b"/>
        <c:numFmt formatCode="ge" sourceLinked="1"/>
        <c:majorTickMark val="none"/>
        <c:minorTickMark val="none"/>
        <c:tickLblPos val="none"/>
        <c:crossAx val="94243072"/>
        <c:crosses val="autoZero"/>
        <c:auto val="1"/>
        <c:lblOffset val="100"/>
        <c:baseTimeUnit val="years"/>
      </c:dateAx>
      <c:valAx>
        <c:axId val="942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石垣市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49174</v>
      </c>
      <c r="AM8" s="47"/>
      <c r="AN8" s="47"/>
      <c r="AO8" s="47"/>
      <c r="AP8" s="47"/>
      <c r="AQ8" s="47"/>
      <c r="AR8" s="47"/>
      <c r="AS8" s="47"/>
      <c r="AT8" s="43">
        <f>データ!S6</f>
        <v>229.34</v>
      </c>
      <c r="AU8" s="43"/>
      <c r="AV8" s="43"/>
      <c r="AW8" s="43"/>
      <c r="AX8" s="43"/>
      <c r="AY8" s="43"/>
      <c r="AZ8" s="43"/>
      <c r="BA8" s="43"/>
      <c r="BB8" s="43">
        <f>データ!T6</f>
        <v>214.42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15.19</v>
      </c>
      <c r="Q10" s="43"/>
      <c r="R10" s="43"/>
      <c r="S10" s="43"/>
      <c r="T10" s="43"/>
      <c r="U10" s="43"/>
      <c r="V10" s="43"/>
      <c r="W10" s="43">
        <f>データ!P6</f>
        <v>106.26</v>
      </c>
      <c r="X10" s="43"/>
      <c r="Y10" s="43"/>
      <c r="Z10" s="43"/>
      <c r="AA10" s="43"/>
      <c r="AB10" s="43"/>
      <c r="AC10" s="43"/>
      <c r="AD10" s="47">
        <f>データ!Q6</f>
        <v>1365</v>
      </c>
      <c r="AE10" s="47"/>
      <c r="AF10" s="47"/>
      <c r="AG10" s="47"/>
      <c r="AH10" s="47"/>
      <c r="AI10" s="47"/>
      <c r="AJ10" s="47"/>
      <c r="AK10" s="2"/>
      <c r="AL10" s="47">
        <f>データ!U6</f>
        <v>7340</v>
      </c>
      <c r="AM10" s="47"/>
      <c r="AN10" s="47"/>
      <c r="AO10" s="47"/>
      <c r="AP10" s="47"/>
      <c r="AQ10" s="47"/>
      <c r="AR10" s="47"/>
      <c r="AS10" s="47"/>
      <c r="AT10" s="43">
        <f>データ!V6</f>
        <v>2.95</v>
      </c>
      <c r="AU10" s="43"/>
      <c r="AV10" s="43"/>
      <c r="AW10" s="43"/>
      <c r="AX10" s="43"/>
      <c r="AY10" s="43"/>
      <c r="AZ10" s="43"/>
      <c r="BA10" s="43"/>
      <c r="BB10" s="43">
        <f>データ!W6</f>
        <v>2488.14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472077</v>
      </c>
      <c r="D6" s="31">
        <f t="shared" si="3"/>
        <v>47</v>
      </c>
      <c r="E6" s="31">
        <f t="shared" si="3"/>
        <v>17</v>
      </c>
      <c r="F6" s="31">
        <f t="shared" si="3"/>
        <v>5</v>
      </c>
      <c r="G6" s="31">
        <f t="shared" si="3"/>
        <v>0</v>
      </c>
      <c r="H6" s="31" t="str">
        <f t="shared" si="3"/>
        <v>沖縄県　石垣市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15.19</v>
      </c>
      <c r="P6" s="32">
        <f t="shared" si="3"/>
        <v>106.26</v>
      </c>
      <c r="Q6" s="32">
        <f t="shared" si="3"/>
        <v>1365</v>
      </c>
      <c r="R6" s="32">
        <f t="shared" si="3"/>
        <v>49174</v>
      </c>
      <c r="S6" s="32">
        <f t="shared" si="3"/>
        <v>229.34</v>
      </c>
      <c r="T6" s="32">
        <f t="shared" si="3"/>
        <v>214.42</v>
      </c>
      <c r="U6" s="32">
        <f t="shared" si="3"/>
        <v>7340</v>
      </c>
      <c r="V6" s="32">
        <f t="shared" si="3"/>
        <v>2.95</v>
      </c>
      <c r="W6" s="32">
        <f t="shared" si="3"/>
        <v>2488.14</v>
      </c>
      <c r="X6" s="33">
        <f>IF(X7="",NA(),X7)</f>
        <v>60.44</v>
      </c>
      <c r="Y6" s="33">
        <f t="shared" ref="Y6:AG6" si="4">IF(Y7="",NA(),Y7)</f>
        <v>71.14</v>
      </c>
      <c r="Z6" s="33">
        <f t="shared" si="4"/>
        <v>64.27</v>
      </c>
      <c r="AA6" s="33">
        <f t="shared" si="4"/>
        <v>62.26</v>
      </c>
      <c r="AB6" s="33">
        <f t="shared" si="4"/>
        <v>61.88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28.24</v>
      </c>
      <c r="BQ6" s="33">
        <f t="shared" ref="BQ6:BY6" si="8">IF(BQ7="",NA(),BQ7)</f>
        <v>17.84</v>
      </c>
      <c r="BR6" s="33">
        <f t="shared" si="8"/>
        <v>24.47</v>
      </c>
      <c r="BS6" s="33">
        <f t="shared" si="8"/>
        <v>29.27</v>
      </c>
      <c r="BT6" s="33">
        <f t="shared" si="8"/>
        <v>27.97</v>
      </c>
      <c r="BU6" s="33">
        <f t="shared" si="8"/>
        <v>42.13</v>
      </c>
      <c r="BV6" s="33">
        <f t="shared" si="8"/>
        <v>42.48</v>
      </c>
      <c r="BW6" s="33">
        <f t="shared" si="8"/>
        <v>41.04</v>
      </c>
      <c r="BX6" s="33">
        <f t="shared" si="8"/>
        <v>41.08</v>
      </c>
      <c r="BY6" s="33">
        <f t="shared" si="8"/>
        <v>41.34</v>
      </c>
      <c r="BZ6" s="32" t="str">
        <f>IF(BZ7="","",IF(BZ7="-","【-】","【"&amp;SUBSTITUTE(TEXT(BZ7,"#,##0.00"),"-","△")&amp;"】"))</f>
        <v>【52.78】</v>
      </c>
      <c r="CA6" s="33">
        <f>IF(CA7="",NA(),CA7)</f>
        <v>304.62</v>
      </c>
      <c r="CB6" s="33">
        <f t="shared" ref="CB6:CJ6" si="9">IF(CB7="",NA(),CB7)</f>
        <v>491.17</v>
      </c>
      <c r="CC6" s="33">
        <f t="shared" si="9"/>
        <v>375.32</v>
      </c>
      <c r="CD6" s="33">
        <f t="shared" si="9"/>
        <v>318.32</v>
      </c>
      <c r="CE6" s="33">
        <f t="shared" si="9"/>
        <v>325.79000000000002</v>
      </c>
      <c r="CF6" s="33">
        <f t="shared" si="9"/>
        <v>348.41</v>
      </c>
      <c r="CG6" s="33">
        <f t="shared" si="9"/>
        <v>343.8</v>
      </c>
      <c r="CH6" s="33">
        <f t="shared" si="9"/>
        <v>357.08</v>
      </c>
      <c r="CI6" s="33">
        <f t="shared" si="9"/>
        <v>378.08</v>
      </c>
      <c r="CJ6" s="33">
        <f t="shared" si="9"/>
        <v>357.49</v>
      </c>
      <c r="CK6" s="32" t="str">
        <f>IF(CK7="","",IF(CK7="-","【-】","【"&amp;SUBSTITUTE(TEXT(CK7,"#,##0.00"),"-","△")&amp;"】"))</f>
        <v>【289.81】</v>
      </c>
      <c r="CL6" s="33">
        <f>IF(CL7="",NA(),CL7)</f>
        <v>18.149999999999999</v>
      </c>
      <c r="CM6" s="33">
        <f t="shared" ref="CM6:CU6" si="10">IF(CM7="",NA(),CM7)</f>
        <v>18.149999999999999</v>
      </c>
      <c r="CN6" s="33">
        <f t="shared" si="10"/>
        <v>12.94</v>
      </c>
      <c r="CO6" s="33">
        <f t="shared" si="10"/>
        <v>15.23</v>
      </c>
      <c r="CP6" s="33">
        <f t="shared" si="10"/>
        <v>17.55</v>
      </c>
      <c r="CQ6" s="33">
        <f t="shared" si="10"/>
        <v>46.85</v>
      </c>
      <c r="CR6" s="33">
        <f t="shared" si="10"/>
        <v>46.06</v>
      </c>
      <c r="CS6" s="33">
        <f t="shared" si="10"/>
        <v>45.95</v>
      </c>
      <c r="CT6" s="33">
        <f t="shared" si="10"/>
        <v>44.69</v>
      </c>
      <c r="CU6" s="33">
        <f t="shared" si="10"/>
        <v>44.69</v>
      </c>
      <c r="CV6" s="32" t="str">
        <f>IF(CV7="","",IF(CV7="-","【-】","【"&amp;SUBSTITUTE(TEXT(CV7,"#,##0.00"),"-","△")&amp;"】"))</f>
        <v>【52.74】</v>
      </c>
      <c r="CW6" s="33">
        <f>IF(CW7="",NA(),CW7)</f>
        <v>26.9</v>
      </c>
      <c r="CX6" s="33">
        <f t="shared" ref="CX6:DF6" si="11">IF(CX7="",NA(),CX7)</f>
        <v>31.93</v>
      </c>
      <c r="CY6" s="33">
        <f t="shared" si="11"/>
        <v>20.94</v>
      </c>
      <c r="CZ6" s="33">
        <f t="shared" si="11"/>
        <v>24.83</v>
      </c>
      <c r="DA6" s="33">
        <f t="shared" si="11"/>
        <v>27.08</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472077</v>
      </c>
      <c r="D7" s="35">
        <v>47</v>
      </c>
      <c r="E7" s="35">
        <v>17</v>
      </c>
      <c r="F7" s="35">
        <v>5</v>
      </c>
      <c r="G7" s="35">
        <v>0</v>
      </c>
      <c r="H7" s="35" t="s">
        <v>96</v>
      </c>
      <c r="I7" s="35" t="s">
        <v>97</v>
      </c>
      <c r="J7" s="35" t="s">
        <v>98</v>
      </c>
      <c r="K7" s="35" t="s">
        <v>99</v>
      </c>
      <c r="L7" s="35" t="s">
        <v>100</v>
      </c>
      <c r="M7" s="36" t="s">
        <v>101</v>
      </c>
      <c r="N7" s="36" t="s">
        <v>102</v>
      </c>
      <c r="O7" s="36">
        <v>15.19</v>
      </c>
      <c r="P7" s="36">
        <v>106.26</v>
      </c>
      <c r="Q7" s="36">
        <v>1365</v>
      </c>
      <c r="R7" s="36">
        <v>49174</v>
      </c>
      <c r="S7" s="36">
        <v>229.34</v>
      </c>
      <c r="T7" s="36">
        <v>214.42</v>
      </c>
      <c r="U7" s="36">
        <v>7340</v>
      </c>
      <c r="V7" s="36">
        <v>2.95</v>
      </c>
      <c r="W7" s="36">
        <v>2488.14</v>
      </c>
      <c r="X7" s="36">
        <v>60.44</v>
      </c>
      <c r="Y7" s="36">
        <v>71.14</v>
      </c>
      <c r="Z7" s="36">
        <v>64.27</v>
      </c>
      <c r="AA7" s="36">
        <v>62.26</v>
      </c>
      <c r="AB7" s="36">
        <v>61.88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28.24</v>
      </c>
      <c r="BQ7" s="36">
        <v>17.84</v>
      </c>
      <c r="BR7" s="36">
        <v>24.47</v>
      </c>
      <c r="BS7" s="36">
        <v>29.27</v>
      </c>
      <c r="BT7" s="36">
        <v>27.97</v>
      </c>
      <c r="BU7" s="36">
        <v>42.13</v>
      </c>
      <c r="BV7" s="36">
        <v>42.48</v>
      </c>
      <c r="BW7" s="36">
        <v>41.04</v>
      </c>
      <c r="BX7" s="36">
        <v>41.08</v>
      </c>
      <c r="BY7" s="36">
        <v>41.34</v>
      </c>
      <c r="BZ7" s="36">
        <v>52.78</v>
      </c>
      <c r="CA7" s="36">
        <v>304.62</v>
      </c>
      <c r="CB7" s="36">
        <v>491.17</v>
      </c>
      <c r="CC7" s="36">
        <v>375.32</v>
      </c>
      <c r="CD7" s="36">
        <v>318.32</v>
      </c>
      <c r="CE7" s="36">
        <v>325.79000000000002</v>
      </c>
      <c r="CF7" s="36">
        <v>348.41</v>
      </c>
      <c r="CG7" s="36">
        <v>343.8</v>
      </c>
      <c r="CH7" s="36">
        <v>357.08</v>
      </c>
      <c r="CI7" s="36">
        <v>378.08</v>
      </c>
      <c r="CJ7" s="36">
        <v>357.49</v>
      </c>
      <c r="CK7" s="36">
        <v>289.81</v>
      </c>
      <c r="CL7" s="36">
        <v>18.149999999999999</v>
      </c>
      <c r="CM7" s="36">
        <v>18.149999999999999</v>
      </c>
      <c r="CN7" s="36">
        <v>12.94</v>
      </c>
      <c r="CO7" s="36">
        <v>15.23</v>
      </c>
      <c r="CP7" s="36">
        <v>17.55</v>
      </c>
      <c r="CQ7" s="36">
        <v>46.85</v>
      </c>
      <c r="CR7" s="36">
        <v>46.06</v>
      </c>
      <c r="CS7" s="36">
        <v>45.95</v>
      </c>
      <c r="CT7" s="36">
        <v>44.69</v>
      </c>
      <c r="CU7" s="36">
        <v>44.69</v>
      </c>
      <c r="CV7" s="36">
        <v>52.74</v>
      </c>
      <c r="CW7" s="36">
        <v>26.9</v>
      </c>
      <c r="CX7" s="36">
        <v>31.93</v>
      </c>
      <c r="CY7" s="36">
        <v>20.94</v>
      </c>
      <c r="CZ7" s="36">
        <v>24.83</v>
      </c>
      <c r="DA7" s="36">
        <v>27.08</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2017-02-13T00:15:01Z</cp:lastPrinted>
  <dcterms:created xsi:type="dcterms:W3CDTF">2017-02-08T03:16:57Z</dcterms:created>
  <dcterms:modified xsi:type="dcterms:W3CDTF">2017-02-21T05:45:50Z</dcterms:modified>
  <cp:category/>
</cp:coreProperties>
</file>