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yahika\Desktop\"/>
    </mc:Choice>
  </mc:AlternateContent>
  <bookViews>
    <workbookView xWindow="-15" yWindow="-15" windowWidth="10215" windowHeight="9015" tabRatio="914"/>
  </bookViews>
  <sheets>
    <sheet name="表紙" sheetId="75" r:id="rId1"/>
    <sheet name="目次" sheetId="76" r:id="rId2"/>
    <sheet name="注意" sheetId="77" r:id="rId3"/>
    <sheet name="総括" sheetId="47" r:id="rId4"/>
    <sheet name="Ⅰ合計" sheetId="74" r:id="rId5"/>
    <sheet name="1普通税" sheetId="48" r:id="rId6"/>
    <sheet name="(1)市町村民税" sheetId="49" r:id="rId7"/>
    <sheet name="(ｲ)個人市町村民税" sheetId="50" r:id="rId8"/>
    <sheet name="a個人均等割" sheetId="51" r:id="rId9"/>
    <sheet name="b所得割" sheetId="52" r:id="rId10"/>
    <sheet name="(ﾛ法人市町村民税" sheetId="53" r:id="rId11"/>
    <sheet name="a法人均等割" sheetId="54" r:id="rId12"/>
    <sheet name="b法人税割" sheetId="55" r:id="rId13"/>
    <sheet name="(2)固定資産税" sheetId="56" r:id="rId14"/>
    <sheet name="(ｲ)純固定資産税" sheetId="57" r:id="rId15"/>
    <sheet name="a土地" sheetId="58" r:id="rId16"/>
    <sheet name="b家屋" sheetId="59" r:id="rId17"/>
    <sheet name="c償却資産" sheetId="60" r:id="rId18"/>
    <sheet name="(ﾛ)交付金" sheetId="61" r:id="rId19"/>
    <sheet name="(3)軽自動車" sheetId="62" r:id="rId20"/>
    <sheet name="(4)たばこ税" sheetId="63" r:id="rId21"/>
    <sheet name="(5)鉱産税" sheetId="64" r:id="rId22"/>
    <sheet name="(6)特土地" sheetId="65" r:id="rId23"/>
    <sheet name="(ｲ)保有分" sheetId="66" r:id="rId24"/>
    <sheet name="(ﾛ)取得分" sheetId="67" r:id="rId25"/>
    <sheet name="2目的税" sheetId="68" r:id="rId26"/>
    <sheet name="(1)入湯税" sheetId="69" r:id="rId27"/>
    <sheet name="(2)事業所税" sheetId="70" r:id="rId28"/>
    <sheet name="(3)法定外目的税" sheetId="71" r:id="rId29"/>
    <sheet name="Ⅱ1国保税" sheetId="72" r:id="rId30"/>
    <sheet name="Ⅱ2国保料" sheetId="73" r:id="rId31"/>
    <sheet name="帳票61_06(1)" sheetId="45" state="hidden" r:id="rId32"/>
    <sheet name="帳票61_06(2)" sheetId="46" state="hidden" r:id="rId33"/>
  </sheets>
  <definedNames>
    <definedName name="_xlnm.Print_Area" localSheetId="3">総括!$A$1:$L$33</definedName>
    <definedName name="_xlnm.Print_Area" localSheetId="2">注意!$A$1:$AG$8</definedName>
    <definedName name="_xlnm.Print_Area" localSheetId="1">目次!$A$1:$AA$36</definedName>
  </definedNames>
  <calcPr calcId="162913"/>
</workbook>
</file>

<file path=xl/calcChain.xml><?xml version="1.0" encoding="utf-8"?>
<calcChain xmlns="http://schemas.openxmlformats.org/spreadsheetml/2006/main">
  <c r="IS45" i="45" l="1"/>
  <c r="IT45" i="45"/>
  <c r="IU45" i="45"/>
  <c r="IV45" i="45"/>
  <c r="H45" i="46"/>
  <c r="I45" i="46"/>
  <c r="J45" i="46"/>
  <c r="K45" i="46"/>
  <c r="L45" i="46"/>
  <c r="M45" i="46"/>
  <c r="N45" i="46"/>
  <c r="O45" i="46"/>
  <c r="P45" i="46"/>
  <c r="Q45" i="46"/>
  <c r="R45" i="46"/>
  <c r="S45" i="46"/>
  <c r="T45" i="46"/>
  <c r="U45" i="46"/>
  <c r="V45" i="46"/>
  <c r="W45" i="46"/>
  <c r="X45" i="46"/>
  <c r="Y45" i="46"/>
  <c r="Z45" i="46"/>
  <c r="AA45" i="46"/>
  <c r="AB45" i="46"/>
  <c r="AC45" i="46"/>
  <c r="AD45" i="46"/>
  <c r="AE45" i="46"/>
  <c r="AF45" i="46"/>
  <c r="AG45" i="46"/>
  <c r="AH45" i="46"/>
  <c r="AI45" i="46"/>
  <c r="AJ45" i="46"/>
  <c r="AK45" i="46"/>
  <c r="AL45" i="46"/>
  <c r="AM45" i="46"/>
  <c r="AN45" i="46"/>
  <c r="AO45" i="46"/>
  <c r="AP45" i="46"/>
  <c r="AQ45" i="46"/>
  <c r="AR45" i="46"/>
  <c r="AS45" i="46"/>
  <c r="AT45" i="46"/>
  <c r="AU45" i="46"/>
  <c r="AV45" i="46"/>
  <c r="AW45" i="46"/>
  <c r="AX45" i="46"/>
  <c r="AY45" i="46"/>
  <c r="AZ45" i="46"/>
  <c r="BA45" i="46"/>
  <c r="BB45" i="46"/>
  <c r="BC45" i="46"/>
  <c r="BD45" i="46"/>
  <c r="BE45" i="46"/>
  <c r="BF45" i="46"/>
  <c r="BG45" i="46"/>
  <c r="BH45" i="46"/>
  <c r="BI45" i="46"/>
  <c r="BJ45" i="46"/>
  <c r="BK45" i="46"/>
  <c r="BL45" i="46"/>
  <c r="BM45" i="46"/>
  <c r="BN45" i="46"/>
  <c r="BO45" i="46"/>
  <c r="BP45" i="46"/>
  <c r="BQ45" i="46"/>
  <c r="BR45" i="46"/>
  <c r="BS45" i="46"/>
  <c r="BT45" i="46"/>
  <c r="BU45" i="46"/>
  <c r="BV45" i="46"/>
  <c r="BW45" i="46"/>
  <c r="BX45" i="46"/>
  <c r="BY45" i="46"/>
  <c r="BZ45" i="46"/>
  <c r="CA45" i="46"/>
  <c r="CB45" i="46"/>
  <c r="CC45" i="46"/>
  <c r="CD45" i="46"/>
  <c r="CE45" i="46"/>
  <c r="CF45" i="46"/>
  <c r="CG45" i="46"/>
  <c r="CH45" i="46"/>
  <c r="CI45" i="46"/>
  <c r="CJ45" i="46"/>
  <c r="CK45" i="46"/>
  <c r="CL45" i="46"/>
  <c r="CM45" i="46"/>
  <c r="CN45" i="46"/>
  <c r="CO45" i="46"/>
  <c r="CP45" i="46"/>
  <c r="CQ45" i="46"/>
  <c r="CR45" i="46"/>
  <c r="CS45" i="46"/>
  <c r="CT45" i="46"/>
  <c r="CU45" i="46"/>
  <c r="CV45" i="46"/>
  <c r="CW45" i="46"/>
  <c r="CX45" i="46"/>
  <c r="CY45" i="46"/>
  <c r="CZ45" i="46"/>
  <c r="DA45" i="46"/>
  <c r="DB45" i="46"/>
  <c r="DC45" i="46"/>
  <c r="DD45" i="46"/>
  <c r="DE45" i="46"/>
  <c r="DF45" i="46"/>
  <c r="DG45" i="46"/>
  <c r="DH45" i="46"/>
  <c r="DI45" i="46"/>
  <c r="DJ45" i="46"/>
  <c r="DK45" i="46"/>
  <c r="DL45" i="46"/>
  <c r="DM45" i="46"/>
  <c r="DN45" i="46"/>
  <c r="DO45" i="46"/>
  <c r="DP45" i="46"/>
  <c r="DQ45" i="46"/>
  <c r="DR45" i="46"/>
  <c r="DS45" i="46"/>
  <c r="DT45" i="46"/>
  <c r="DU45" i="46"/>
  <c r="DV45" i="46"/>
  <c r="DW45" i="46"/>
  <c r="DX45" i="46"/>
  <c r="DY45" i="46"/>
  <c r="DZ45" i="46"/>
  <c r="EA45" i="46"/>
  <c r="EB45" i="46"/>
  <c r="EC45" i="46"/>
  <c r="ED45" i="46"/>
  <c r="EE45" i="46"/>
  <c r="EF45" i="46"/>
  <c r="EG45" i="46"/>
  <c r="EH45" i="46"/>
  <c r="IR45" i="45"/>
  <c r="IQ45" i="45"/>
  <c r="IP45" i="45"/>
  <c r="IO45" i="45"/>
  <c r="IN45" i="45"/>
  <c r="IM45" i="45"/>
  <c r="IL45" i="45"/>
  <c r="IK45" i="45"/>
  <c r="IJ45" i="45"/>
  <c r="II45" i="45"/>
  <c r="IH45" i="45"/>
  <c r="IG45" i="45"/>
  <c r="IF45" i="45"/>
  <c r="IE45" i="45"/>
  <c r="ID45" i="45"/>
  <c r="IC45" i="45"/>
  <c r="IB45" i="45"/>
  <c r="IA45" i="45"/>
  <c r="HZ45" i="45"/>
  <c r="HY45" i="45"/>
  <c r="HX45" i="45"/>
  <c r="HW45" i="45"/>
  <c r="HV45" i="45"/>
  <c r="HU45" i="45"/>
  <c r="HT45" i="45"/>
  <c r="HS45" i="45"/>
  <c r="HR45" i="45"/>
  <c r="HQ45" i="45"/>
  <c r="HP45" i="45"/>
  <c r="HO45" i="45"/>
  <c r="HN45" i="45"/>
  <c r="HM45" i="45"/>
  <c r="HL45" i="45"/>
  <c r="HK45" i="45"/>
  <c r="HJ45" i="45"/>
  <c r="HI45" i="45"/>
  <c r="HH45" i="45"/>
  <c r="HG45" i="45"/>
  <c r="HF45" i="45"/>
  <c r="HE45" i="45"/>
  <c r="HD45" i="45"/>
  <c r="HC45" i="45"/>
  <c r="HB45" i="45"/>
  <c r="HA45" i="45"/>
  <c r="GZ45" i="45"/>
  <c r="GY45" i="45"/>
  <c r="GX45" i="45"/>
  <c r="GW45" i="45"/>
  <c r="GV45" i="45"/>
  <c r="GU45" i="45"/>
  <c r="GT45" i="45"/>
  <c r="GS45" i="45"/>
  <c r="GR45" i="45"/>
  <c r="GQ45" i="45"/>
  <c r="GP45" i="45"/>
  <c r="GO45" i="45"/>
  <c r="GN45" i="45"/>
  <c r="GM45" i="45"/>
  <c r="GL45" i="45"/>
  <c r="GK45" i="45"/>
  <c r="GJ45" i="45"/>
  <c r="GI45" i="45"/>
  <c r="GH45" i="45"/>
  <c r="GG45" i="45"/>
  <c r="GF45" i="45"/>
  <c r="GE45" i="45"/>
  <c r="GD45" i="45"/>
  <c r="GC45" i="45"/>
  <c r="GB45" i="45"/>
  <c r="GA45" i="45"/>
  <c r="FZ45" i="45"/>
  <c r="FY45" i="45"/>
  <c r="FX45" i="45"/>
  <c r="FW45" i="45"/>
  <c r="FV45" i="45"/>
  <c r="FU45" i="45"/>
  <c r="FT45" i="45"/>
  <c r="FS45" i="45"/>
  <c r="FR45" i="45"/>
  <c r="FQ45" i="45"/>
  <c r="FP45" i="45"/>
  <c r="FO45" i="45"/>
  <c r="FN45" i="45"/>
  <c r="FM45" i="45"/>
  <c r="FL45" i="45"/>
  <c r="FK45" i="45"/>
  <c r="FJ45" i="45"/>
  <c r="FI45" i="45"/>
  <c r="FH45" i="45"/>
  <c r="FG45" i="45"/>
  <c r="FF45" i="45"/>
  <c r="FE45" i="45"/>
  <c r="FD45" i="45"/>
  <c r="FC45" i="45"/>
  <c r="FB45" i="45"/>
  <c r="FA45" i="45"/>
  <c r="EZ45" i="45"/>
  <c r="EY45" i="45"/>
  <c r="EX45" i="45"/>
  <c r="EW45" i="45"/>
  <c r="EV45" i="45"/>
  <c r="EU45" i="45"/>
  <c r="ET45" i="45"/>
  <c r="ES45" i="45"/>
  <c r="ER45" i="45"/>
  <c r="EQ45" i="45"/>
  <c r="EP45" i="45"/>
  <c r="EO45" i="45"/>
  <c r="EN45" i="45"/>
  <c r="EM45" i="45"/>
  <c r="EL45" i="45"/>
  <c r="EK45" i="45"/>
  <c r="EJ45" i="45"/>
  <c r="EI45" i="45"/>
  <c r="EH45" i="45"/>
  <c r="EG45" i="45"/>
  <c r="EF45" i="45"/>
  <c r="EE45" i="45"/>
  <c r="ED45" i="45"/>
  <c r="EC45" i="45"/>
  <c r="EB45" i="45"/>
  <c r="EA45" i="45"/>
  <c r="DZ45" i="45"/>
  <c r="DY45" i="45"/>
  <c r="DX45" i="45"/>
  <c r="DW45" i="45"/>
  <c r="DV45" i="45"/>
  <c r="DU45" i="45"/>
  <c r="DT45" i="45"/>
  <c r="DS45" i="45"/>
  <c r="DR45" i="45"/>
  <c r="DQ45" i="45"/>
  <c r="DP45" i="45"/>
  <c r="DO45" i="45"/>
  <c r="DN45" i="45"/>
  <c r="DM45" i="45"/>
  <c r="DL45" i="45"/>
  <c r="DK45" i="45"/>
  <c r="DJ45" i="45"/>
  <c r="DI45" i="45"/>
  <c r="DH45" i="45"/>
  <c r="DG45" i="45"/>
  <c r="DF45" i="45"/>
  <c r="DE45" i="45"/>
  <c r="DD45" i="45"/>
  <c r="DC45" i="45"/>
  <c r="DB45" i="45"/>
  <c r="DA45" i="45"/>
  <c r="CZ45" i="45"/>
  <c r="CY45" i="45"/>
  <c r="CX45" i="45"/>
  <c r="CW45" i="45"/>
  <c r="CV45" i="45"/>
  <c r="CU45" i="45"/>
  <c r="CT45" i="45"/>
  <c r="CS45" i="45"/>
  <c r="CR45" i="45"/>
  <c r="CQ45" i="45"/>
  <c r="CP45" i="45"/>
  <c r="CO45" i="45"/>
  <c r="CN45" i="45"/>
  <c r="CM45" i="45"/>
  <c r="CL45" i="45"/>
  <c r="CK45" i="45"/>
  <c r="CJ45" i="45"/>
  <c r="CI45" i="45"/>
  <c r="CH45" i="45"/>
  <c r="CG45" i="45"/>
  <c r="CF45" i="45"/>
  <c r="CE45" i="45"/>
  <c r="CD45" i="45"/>
  <c r="CC45" i="45"/>
  <c r="CB45" i="45"/>
  <c r="CA45" i="45"/>
  <c r="BZ45" i="45"/>
  <c r="BY45" i="45"/>
  <c r="BX45" i="45"/>
  <c r="BW45" i="45"/>
  <c r="BV45" i="45"/>
  <c r="BU45" i="45"/>
  <c r="BT45" i="45"/>
  <c r="BS45" i="45"/>
  <c r="BR45" i="45"/>
  <c r="BQ45" i="45"/>
  <c r="BP45" i="45"/>
  <c r="BO45" i="45"/>
  <c r="BN45" i="45"/>
  <c r="BM45" i="45"/>
  <c r="BL45" i="45"/>
  <c r="BK45" i="45"/>
  <c r="BJ45" i="45"/>
  <c r="BI45" i="45"/>
  <c r="BH45" i="45"/>
  <c r="BG45" i="45"/>
  <c r="BF45" i="45"/>
  <c r="BE45" i="45"/>
  <c r="BD45" i="45"/>
  <c r="BC45" i="45"/>
  <c r="BB45" i="45"/>
  <c r="BA45" i="45"/>
  <c r="AZ45" i="45"/>
  <c r="AY45" i="45"/>
  <c r="AX45" i="45"/>
  <c r="AW45" i="45"/>
  <c r="AV45" i="45"/>
  <c r="AU45" i="45"/>
  <c r="AT45" i="45"/>
  <c r="AS45" i="45"/>
  <c r="AR45" i="45"/>
  <c r="AQ45" i="45"/>
  <c r="AP45" i="45"/>
  <c r="AO45" i="45"/>
  <c r="AN45" i="45"/>
  <c r="AM45" i="45"/>
  <c r="AL45" i="45"/>
  <c r="AK45" i="45"/>
  <c r="AJ45" i="45"/>
  <c r="AI45" i="45"/>
  <c r="AH45" i="45"/>
  <c r="AG45" i="45"/>
  <c r="AF45" i="45"/>
  <c r="AE45" i="45"/>
  <c r="AD45" i="45"/>
  <c r="AC45" i="45"/>
  <c r="AB45" i="45"/>
  <c r="AA45" i="45"/>
  <c r="Z45" i="45"/>
  <c r="Y45" i="45"/>
  <c r="X45" i="45"/>
  <c r="W45" i="45"/>
  <c r="V45" i="45"/>
  <c r="U45" i="45"/>
  <c r="T45" i="45"/>
  <c r="S45" i="45"/>
  <c r="R45" i="45"/>
  <c r="Q45" i="45"/>
  <c r="P45" i="45"/>
  <c r="O45" i="45"/>
  <c r="N45" i="45"/>
  <c r="M45" i="45"/>
  <c r="L45" i="45"/>
  <c r="K45" i="45"/>
  <c r="J45" i="45"/>
  <c r="I45" i="45"/>
  <c r="H45" i="45"/>
  <c r="G45" i="45"/>
  <c r="F45" i="45"/>
  <c r="E45" i="45"/>
  <c r="D45" i="45"/>
  <c r="C45" i="45"/>
  <c r="A4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A7" i="45"/>
  <c r="A6" i="45"/>
  <c r="A5" i="45"/>
  <c r="A4" i="45"/>
  <c r="G45" i="46"/>
  <c r="F45" i="46"/>
  <c r="E45" i="46"/>
  <c r="D45" i="46"/>
  <c r="C45" i="46"/>
  <c r="A44" i="46"/>
  <c r="A43" i="46"/>
  <c r="A42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" i="46"/>
  <c r="A4" i="46"/>
</calcChain>
</file>

<file path=xl/sharedStrings.xml><?xml version="1.0" encoding="utf-8"?>
<sst xmlns="http://schemas.openxmlformats.org/spreadsheetml/2006/main" count="2985" uniqueCount="162">
  <si>
    <t>那覇市</t>
  </si>
  <si>
    <t>宜野湾市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</si>
  <si>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</si>
  <si>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</si>
  <si>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</si>
  <si>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</si>
  <si>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</si>
  <si>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</si>
  <si>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</si>
  <si>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</si>
  <si>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</si>
  <si>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</si>
  <si>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</si>
  <si>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</si>
  <si>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</si>
  <si>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</si>
  <si>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</si>
  <si>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</si>
  <si>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</si>
  <si>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</si>
  <si>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</si>
  <si>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</si>
  <si>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</si>
  <si>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</si>
  <si>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</si>
  <si>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</si>
  <si>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</si>
  <si>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</si>
  <si>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</si>
  <si>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</si>
  <si>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</si>
  <si>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</si>
  <si>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</si>
  <si>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</si>
  <si>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総　　括</t>
    <rPh sb="0" eb="4">
      <t>ソウカツ</t>
    </rPh>
    <phoneticPr fontId="2"/>
  </si>
  <si>
    <t>（単位：千円、％）</t>
    <rPh sb="1" eb="3">
      <t>タンイ</t>
    </rPh>
    <rPh sb="4" eb="6">
      <t>センエン</t>
    </rPh>
    <phoneticPr fontId="2"/>
  </si>
  <si>
    <t>調　定　済　額</t>
    <rPh sb="0" eb="3">
      <t>チョウテイ</t>
    </rPh>
    <rPh sb="4" eb="5">
      <t>ズミ</t>
    </rPh>
    <rPh sb="6" eb="7">
      <t>ガク</t>
    </rPh>
    <phoneticPr fontId="2"/>
  </si>
  <si>
    <t>収　入　済　額</t>
    <rPh sb="0" eb="3">
      <t>シュウニュウ</t>
    </rPh>
    <rPh sb="4" eb="5">
      <t>ズミ</t>
    </rPh>
    <rPh sb="6" eb="7">
      <t>ガク</t>
    </rPh>
    <phoneticPr fontId="2"/>
  </si>
  <si>
    <t>徴　収　率</t>
    <rPh sb="0" eb="5">
      <t>チョウシュウリツ</t>
    </rPh>
    <phoneticPr fontId="2"/>
  </si>
  <si>
    <t>現年課税分</t>
    <rPh sb="0" eb="2">
      <t>ゲンネン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</si>
  <si>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</si>
  <si>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計</t>
    <rPh sb="0" eb="1">
      <t>ケイ</t>
    </rPh>
    <phoneticPr fontId="2"/>
  </si>
  <si>
    <t>現年</t>
    <rPh sb="0" eb="2">
      <t>ゲンネン</t>
    </rPh>
    <phoneticPr fontId="2"/>
  </si>
  <si>
    <t>滞繰</t>
    <rPh sb="0" eb="1">
      <t>タイノウ</t>
    </rPh>
    <rPh sb="1" eb="2">
      <t>ク</t>
    </rPh>
    <phoneticPr fontId="2"/>
  </si>
  <si>
    <t>Ⅰ　合計</t>
    <rPh sb="2" eb="4">
      <t>ゴウケイ</t>
    </rPh>
    <phoneticPr fontId="2"/>
  </si>
  <si>
    <t>Ⅱ　合計</t>
    <rPh sb="2" eb="4">
      <t>ゴウケイ</t>
    </rPh>
    <phoneticPr fontId="2"/>
  </si>
  <si>
    <t>　イ  純固定資産税</t>
    <rPh sb="4" eb="5">
      <t>ジュン</t>
    </rPh>
    <rPh sb="5" eb="7">
      <t>コテイ</t>
    </rPh>
    <rPh sb="7" eb="10">
      <t>シサンゼイ</t>
    </rPh>
    <phoneticPr fontId="2"/>
  </si>
  <si>
    <r>
      <t>　a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土地</t>
    </r>
    <rPh sb="4" eb="6">
      <t>トチ</t>
    </rPh>
    <phoneticPr fontId="2"/>
  </si>
  <si>
    <t>　ｂ  家屋</t>
    <rPh sb="4" eb="6">
      <t>カオク</t>
    </rPh>
    <phoneticPr fontId="2"/>
  </si>
  <si>
    <r>
      <t xml:space="preserve">　ｃ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償却資産</t>
    </r>
    <rPh sb="4" eb="6">
      <t>ショウキャク</t>
    </rPh>
    <rPh sb="6" eb="8">
      <t>シサン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</si>
  <si>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イ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保有分</t>
    </r>
    <rPh sb="5" eb="8">
      <t>ホユウブン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</si>
  <si>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取得分</t>
    </r>
    <rPh sb="4" eb="7">
      <t>シュトクブン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</si>
  <si>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事業所税</t>
    </r>
    <rPh sb="5" eb="8">
      <t>ジギョウショ</t>
    </rPh>
    <rPh sb="8" eb="9">
      <t>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</si>
  <si>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目的税</t>
    </r>
    <rPh sb="4" eb="7">
      <t>モクテキゼイ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</si>
  <si>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入湯税</t>
    </r>
    <rPh sb="5" eb="8">
      <t>ニュウトウゼイ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</si>
  <si>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国民健康保険税</t>
    </r>
    <rPh sb="4" eb="6">
      <t>コクミン</t>
    </rPh>
    <rPh sb="6" eb="8">
      <t>ケンコウ</t>
    </rPh>
    <rPh sb="8" eb="11">
      <t>ホケンゼイ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</si>
  <si>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国民健康保険料</t>
    </r>
    <rPh sb="4" eb="6">
      <t>コクミン</t>
    </rPh>
    <rPh sb="6" eb="8">
      <t>ケンコウ</t>
    </rPh>
    <rPh sb="8" eb="11">
      <t>ホケンリョウ</t>
    </rPh>
    <phoneticPr fontId="2"/>
  </si>
  <si>
    <r>
      <t>　(6)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特別土地保有税</t>
    </r>
    <rPh sb="5" eb="9">
      <t>トクベツトチ</t>
    </rPh>
    <rPh sb="9" eb="12">
      <t>ホユウゼイ</t>
    </rPh>
    <phoneticPr fontId="2"/>
  </si>
  <si>
    <r>
      <t>　(5)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鉱産税</t>
    </r>
    <rPh sb="5" eb="8">
      <t>コウサンゼイ</t>
    </rPh>
    <phoneticPr fontId="2"/>
  </si>
  <si>
    <r>
      <t>　(4)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市町村たばこ税</t>
    </r>
    <rPh sb="5" eb="8">
      <t>シチョウソン</t>
    </rPh>
    <rPh sb="11" eb="12">
      <t>ゼイ</t>
    </rPh>
    <phoneticPr fontId="2"/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</si>
  <si>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軽自動車税</t>
    </r>
    <rPh sb="5" eb="9">
      <t>ケイジドウシャ</t>
    </rPh>
    <rPh sb="9" eb="10">
      <t>ゼイ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</si>
  <si>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固定資産税</t>
    </r>
    <rPh sb="5" eb="7">
      <t>コテイ</t>
    </rPh>
    <rPh sb="7" eb="10">
      <t>シサンゼイ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</si>
  <si>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市町村民税</t>
    </r>
    <rPh sb="5" eb="10">
      <t>シチョウソンミンゼイ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</si>
  <si>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普通税</t>
    </r>
    <rPh sb="4" eb="7">
      <t>フツウゼイ</t>
    </rPh>
    <phoneticPr fontId="2"/>
  </si>
  <si>
    <r>
      <t xml:space="preserve">  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Ph sb="2" eb="3">
      <t>ゼイ</t>
    </rPh>
    <rPh sb="4" eb="5">
      <t>メ</t>
    </rPh>
    <rPh sb="6" eb="7">
      <t>ベツ</t>
    </rPh>
    <phoneticPr fontId="2"/>
  </si>
  <si>
    <r>
      <t xml:space="preserve">       </t>
    </r>
    <r>
      <rPr>
        <sz val="11"/>
        <rFont val="ＭＳ Ｐゴシック"/>
        <family val="3"/>
        <charset val="128"/>
      </rP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7" eb="8">
      <t>ク</t>
    </rPh>
    <rPh sb="11" eb="12">
      <t>ブン</t>
    </rPh>
    <phoneticPr fontId="2"/>
  </si>
  <si>
    <t>沖縄市</t>
  </si>
  <si>
    <t>豊見城市</t>
  </si>
  <si>
    <t>うるま市</t>
  </si>
  <si>
    <t>宮古島市</t>
  </si>
  <si>
    <t>南城市</t>
  </si>
  <si>
    <t>久米島町</t>
  </si>
  <si>
    <t>八重瀬町</t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</si>
  <si>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法定外目的税</t>
    </r>
    <rPh sb="5" eb="7">
      <t>ホウテイ</t>
    </rPh>
    <rPh sb="7" eb="8">
      <t>ガイ</t>
    </rPh>
    <rPh sb="8" eb="10">
      <t>モクテキ</t>
    </rPh>
    <rPh sb="10" eb="11">
      <t>ゼイ</t>
    </rPh>
    <phoneticPr fontId="2"/>
  </si>
  <si>
    <t>　イ 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</si>
  <si>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　ロ 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</si>
  <si>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　a  個人均等割</t>
    <rPh sb="4" eb="6">
      <t>コジン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</si>
  <si>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所得割</t>
    </r>
    <rPh sb="4" eb="6">
      <t>ショトク</t>
    </rPh>
    <rPh sb="6" eb="7">
      <t>ワリ</t>
    </rPh>
    <phoneticPr fontId="2"/>
  </si>
  <si>
    <t>　a  法人均等割</t>
    <rPh sb="4" eb="6">
      <t>ホウジン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</si>
  <si>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法人税割</t>
    </r>
    <rPh sb="4" eb="7">
      <t>ホウジンゼイ</t>
    </rPh>
    <rPh sb="7" eb="8">
      <t>ワリ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</si>
  <si>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交付金</t>
    </r>
    <rPh sb="4" eb="5">
      <t>コウ</t>
    </rPh>
    <rPh sb="5" eb="6">
      <t>ヅケ</t>
    </rPh>
    <rPh sb="6" eb="7">
      <t>キン</t>
    </rPh>
    <phoneticPr fontId="2"/>
  </si>
  <si>
    <t>表</t>
  </si>
  <si>
    <t>行</t>
  </si>
  <si>
    <t>列</t>
  </si>
  <si>
    <t>合計</t>
  </si>
  <si>
    <t>１　普通税　（法定普通税）</t>
    <rPh sb="2" eb="5">
      <t>フツウゼイ</t>
    </rPh>
    <rPh sb="7" eb="9">
      <t>ホウテイ</t>
    </rPh>
    <rPh sb="9" eb="12">
      <t>フツウゼイ</t>
    </rPh>
    <phoneticPr fontId="2"/>
  </si>
  <si>
    <t>（単位：千円、％）</t>
  </si>
  <si>
    <t>調　　定　　済　　額</t>
    <rPh sb="0" eb="4">
      <t>チョウテイ</t>
    </rPh>
    <rPh sb="6" eb="7">
      <t>ズミ</t>
    </rPh>
    <rPh sb="9" eb="10">
      <t>ガク</t>
    </rPh>
    <phoneticPr fontId="2"/>
  </si>
  <si>
    <t>収　　入　　済　　額</t>
    <rPh sb="0" eb="4">
      <t>シュウニュウ</t>
    </rPh>
    <rPh sb="6" eb="7">
      <t>ズミ</t>
    </rPh>
    <rPh sb="9" eb="10">
      <t>ガク</t>
    </rPh>
    <phoneticPr fontId="2"/>
  </si>
  <si>
    <t>市町村名</t>
    <rPh sb="0" eb="4">
      <t>シチョウソンメイ</t>
    </rPh>
    <phoneticPr fontId="2"/>
  </si>
  <si>
    <t>滞繰</t>
    <rPh sb="0" eb="1">
      <t>タイ</t>
    </rPh>
    <rPh sb="1" eb="2">
      <t>クリ</t>
    </rPh>
    <phoneticPr fontId="2"/>
  </si>
  <si>
    <t>都市計</t>
  </si>
  <si>
    <t>町村計</t>
  </si>
  <si>
    <t>市町村計</t>
    <rPh sb="0" eb="3">
      <t>シチョウソン</t>
    </rPh>
    <rPh sb="3" eb="4">
      <t>ケイ</t>
    </rPh>
    <phoneticPr fontId="2"/>
  </si>
  <si>
    <t>（１）　市町村民税</t>
    <rPh sb="4" eb="9">
      <t>シチョウソンミンゼイ</t>
    </rPh>
    <phoneticPr fontId="2"/>
  </si>
  <si>
    <t>都市計</t>
    <rPh sb="0" eb="2">
      <t>トシ</t>
    </rPh>
    <rPh sb="2" eb="3">
      <t>ケイ</t>
    </rPh>
    <phoneticPr fontId="2"/>
  </si>
  <si>
    <t>町村計</t>
    <rPh sb="0" eb="2">
      <t>チョウソン</t>
    </rPh>
    <rPh sb="2" eb="3">
      <t>ケイ</t>
    </rPh>
    <phoneticPr fontId="2"/>
  </si>
  <si>
    <t>イ　個人市町村民税</t>
    <rPh sb="2" eb="4">
      <t>コジン</t>
    </rPh>
    <rPh sb="4" eb="7">
      <t>シチョウソン</t>
    </rPh>
    <rPh sb="7" eb="8">
      <t>ミン</t>
    </rPh>
    <rPh sb="8" eb="9">
      <t>ゼイ</t>
    </rPh>
    <phoneticPr fontId="2"/>
  </si>
  <si>
    <t>a　個人均等割</t>
    <rPh sb="2" eb="4">
      <t>コジン</t>
    </rPh>
    <rPh sb="4" eb="6">
      <t>キントウ</t>
    </rPh>
    <rPh sb="6" eb="7">
      <t>ワリ</t>
    </rPh>
    <phoneticPr fontId="2"/>
  </si>
  <si>
    <t>b　所　得　割</t>
    <rPh sb="2" eb="7">
      <t>ショトクワリ</t>
    </rPh>
    <phoneticPr fontId="2"/>
  </si>
  <si>
    <t>ロ　法人市町村民税</t>
    <rPh sb="2" eb="4">
      <t>ホウジン</t>
    </rPh>
    <rPh sb="4" eb="7">
      <t>シチョウソン</t>
    </rPh>
    <rPh sb="7" eb="8">
      <t>ミン</t>
    </rPh>
    <rPh sb="8" eb="9">
      <t>ゼイ</t>
    </rPh>
    <phoneticPr fontId="2"/>
  </si>
  <si>
    <t>a　法人均等割</t>
    <rPh sb="2" eb="4">
      <t>ホウジン</t>
    </rPh>
    <rPh sb="4" eb="6">
      <t>キントウ</t>
    </rPh>
    <rPh sb="6" eb="7">
      <t>ワリ</t>
    </rPh>
    <phoneticPr fontId="2"/>
  </si>
  <si>
    <t>ｂ　法人税割</t>
    <rPh sb="2" eb="5">
      <t>ホウジンゼイ</t>
    </rPh>
    <rPh sb="5" eb="6">
      <t>ワリ</t>
    </rPh>
    <phoneticPr fontId="2"/>
  </si>
  <si>
    <t>（２）　固定資産税</t>
    <rPh sb="4" eb="6">
      <t>コテイ</t>
    </rPh>
    <rPh sb="6" eb="9">
      <t>シサンゼイ</t>
    </rPh>
    <phoneticPr fontId="2"/>
  </si>
  <si>
    <t>イ　純固定資産税</t>
    <rPh sb="2" eb="3">
      <t>ジュン</t>
    </rPh>
    <rPh sb="3" eb="5">
      <t>コテイ</t>
    </rPh>
    <rPh sb="5" eb="8">
      <t>シサンゼイ</t>
    </rPh>
    <phoneticPr fontId="2"/>
  </si>
  <si>
    <t>a　土　地</t>
    <rPh sb="2" eb="5">
      <t>トチ</t>
    </rPh>
    <phoneticPr fontId="2"/>
  </si>
  <si>
    <t>ｂ　家　屋</t>
    <rPh sb="2" eb="3">
      <t>イエトチ</t>
    </rPh>
    <rPh sb="4" eb="5">
      <t>ヤ</t>
    </rPh>
    <phoneticPr fontId="2"/>
  </si>
  <si>
    <t>C　償却資産</t>
    <rPh sb="2" eb="4">
      <t>ショウキャク</t>
    </rPh>
    <rPh sb="4" eb="6">
      <t>シサン</t>
    </rPh>
    <phoneticPr fontId="2"/>
  </si>
  <si>
    <t>ロ　交付金</t>
    <rPh sb="2" eb="3">
      <t>コウ</t>
    </rPh>
    <rPh sb="3" eb="4">
      <t>ヅケ</t>
    </rPh>
    <rPh sb="4" eb="5">
      <t>キン</t>
    </rPh>
    <phoneticPr fontId="2"/>
  </si>
  <si>
    <t>（３）　軽自動車税</t>
    <rPh sb="4" eb="8">
      <t>ケイジドウシャ</t>
    </rPh>
    <rPh sb="8" eb="9">
      <t>ゼイ</t>
    </rPh>
    <phoneticPr fontId="2"/>
  </si>
  <si>
    <t>調　　定　　済　　額</t>
  </si>
  <si>
    <t>収　　入　　済　　額</t>
  </si>
  <si>
    <t>徴　収　率</t>
  </si>
  <si>
    <t>市町村名</t>
  </si>
  <si>
    <t>（４）市町村たばこ税</t>
    <rPh sb="3" eb="6">
      <t>シチョウソン</t>
    </rPh>
    <rPh sb="9" eb="10">
      <t>ゼイ</t>
    </rPh>
    <phoneticPr fontId="2"/>
  </si>
  <si>
    <t>（５）　鉱産税</t>
    <rPh sb="4" eb="7">
      <t>コウサンゼイ</t>
    </rPh>
    <phoneticPr fontId="2"/>
  </si>
  <si>
    <t>（６）　特別土地保有税</t>
    <rPh sb="4" eb="6">
      <t>トクベツ</t>
    </rPh>
    <rPh sb="6" eb="8">
      <t>トチ</t>
    </rPh>
    <rPh sb="8" eb="11">
      <t>ホユウゼイ</t>
    </rPh>
    <phoneticPr fontId="2"/>
  </si>
  <si>
    <t>イ　保有分</t>
    <rPh sb="2" eb="5">
      <t>ホユウブン</t>
    </rPh>
    <phoneticPr fontId="2"/>
  </si>
  <si>
    <t>ロ　取得分</t>
    <rPh sb="2" eb="5">
      <t>シュトクブン</t>
    </rPh>
    <phoneticPr fontId="2"/>
  </si>
  <si>
    <t>２　目的税</t>
    <rPh sb="2" eb="5">
      <t>モクテキゼイ</t>
    </rPh>
    <phoneticPr fontId="2"/>
  </si>
  <si>
    <t>（１）　入湯税</t>
    <rPh sb="4" eb="7">
      <t>ニュウトウゼイ</t>
    </rPh>
    <phoneticPr fontId="2"/>
  </si>
  <si>
    <t>（２）　事業所税</t>
    <rPh sb="4" eb="7">
      <t>ジギョウショ</t>
    </rPh>
    <rPh sb="7" eb="8">
      <t>ゼイ</t>
    </rPh>
    <phoneticPr fontId="2"/>
  </si>
  <si>
    <t>（３）　法定外目的税</t>
    <rPh sb="4" eb="7">
      <t>ホウテイガイ</t>
    </rPh>
    <rPh sb="7" eb="9">
      <t>モクテキ</t>
    </rPh>
    <rPh sb="9" eb="10">
      <t>ゼイ</t>
    </rPh>
    <phoneticPr fontId="2"/>
  </si>
  <si>
    <t>１　国民健康保険税</t>
    <rPh sb="2" eb="4">
      <t>コクミン</t>
    </rPh>
    <rPh sb="4" eb="6">
      <t>ケンコウ</t>
    </rPh>
    <rPh sb="6" eb="9">
      <t>ホケンゼイ</t>
    </rPh>
    <phoneticPr fontId="2"/>
  </si>
  <si>
    <t>２　国民健康保険料</t>
    <rPh sb="2" eb="4">
      <t>コクミン</t>
    </rPh>
    <rPh sb="4" eb="6">
      <t>ケンコウ</t>
    </rPh>
    <rPh sb="6" eb="9">
      <t>ホケンリョウ</t>
    </rPh>
    <phoneticPr fontId="2"/>
  </si>
  <si>
    <t>Ⅰ　合　計　（国民健康保険税（料）を除く）</t>
    <rPh sb="2" eb="5">
      <t>ゴウケイ</t>
    </rPh>
    <rPh sb="7" eb="9">
      <t>コクミン</t>
    </rPh>
    <rPh sb="9" eb="11">
      <t>ケンコウ</t>
    </rPh>
    <rPh sb="11" eb="14">
      <t>ホケンゼイ</t>
    </rPh>
    <rPh sb="15" eb="16">
      <t>リョウ</t>
    </rPh>
    <rPh sb="18" eb="19">
      <t>ノゾ</t>
    </rPh>
    <phoneticPr fontId="2"/>
  </si>
  <si>
    <t>平 成 ２９ 年 度 市 町 村 税 決 算</t>
    <rPh sb="0" eb="3">
      <t>ヘイセイ</t>
    </rPh>
    <rPh sb="7" eb="10">
      <t>ネンド</t>
    </rPh>
    <rPh sb="11" eb="16">
      <t>シチョウソン</t>
    </rPh>
    <rPh sb="17" eb="18">
      <t>ゼイ</t>
    </rPh>
    <rPh sb="19" eb="20">
      <t>ケツ</t>
    </rPh>
    <rPh sb="21" eb="22">
      <t>ザン</t>
    </rPh>
    <phoneticPr fontId="2"/>
  </si>
  <si>
    <t>沖縄県市町村税決算</t>
    <rPh sb="0" eb="3">
      <t>オキナワケン</t>
    </rPh>
    <rPh sb="3" eb="6">
      <t>シチョウソン</t>
    </rPh>
    <rPh sb="6" eb="7">
      <t>ゼイ</t>
    </rPh>
    <rPh sb="7" eb="9">
      <t>ケッサン</t>
    </rPh>
    <phoneticPr fontId="2"/>
  </si>
  <si>
    <t>沖縄県企画部市町村課</t>
    <rPh sb="0" eb="3">
      <t>オキナワケン</t>
    </rPh>
    <rPh sb="3" eb="6">
      <t>キカクブ</t>
    </rPh>
    <rPh sb="6" eb="10">
      <t>シチョウソンカ</t>
    </rPh>
    <phoneticPr fontId="2"/>
  </si>
  <si>
    <t>【目次】</t>
    <rPh sb="1" eb="3">
      <t>モクジ</t>
    </rPh>
    <phoneticPr fontId="2"/>
  </si>
  <si>
    <t>　総括</t>
    <rPh sb="1" eb="3">
      <t>ソウカツ</t>
    </rPh>
    <phoneticPr fontId="2"/>
  </si>
  <si>
    <t>Ⅰ　市町村税（国保税除く）合計</t>
    <rPh sb="2" eb="5">
      <t>シチョウソン</t>
    </rPh>
    <rPh sb="5" eb="6">
      <t>ゼイ</t>
    </rPh>
    <rPh sb="7" eb="10">
      <t>コクホゼイ</t>
    </rPh>
    <rPh sb="10" eb="11">
      <t>ノゾ</t>
    </rPh>
    <rPh sb="13" eb="15">
      <t>ゴウケイ</t>
    </rPh>
    <phoneticPr fontId="2"/>
  </si>
  <si>
    <t>１　普通税</t>
    <rPh sb="2" eb="5">
      <t>フツウゼイ</t>
    </rPh>
    <phoneticPr fontId="2"/>
  </si>
  <si>
    <t>(1) 市町村民税</t>
    <rPh sb="4" eb="9">
      <t>シチョウソンミンゼイ</t>
    </rPh>
    <phoneticPr fontId="2"/>
  </si>
  <si>
    <t>(ｲ)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</si>
  <si>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a 個人均等割</t>
    <rPh sb="2" eb="4">
      <t>コジン</t>
    </rPh>
    <rPh sb="4" eb="7">
      <t>キントウワリ</t>
    </rPh>
    <phoneticPr fontId="2"/>
  </si>
  <si>
    <t>b 所得割</t>
    <rPh sb="2" eb="5">
      <t>ショトクワリ</t>
    </rPh>
    <phoneticPr fontId="2"/>
  </si>
  <si>
    <t>(ﾛ)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</si>
  <si>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a 法人均等割</t>
    <rPh sb="2" eb="4">
      <t>ホウジン</t>
    </rPh>
    <rPh sb="4" eb="7">
      <t>キントウワリ</t>
    </rPh>
    <phoneticPr fontId="2"/>
  </si>
  <si>
    <t>b 法人税割</t>
    <rPh sb="2" eb="5">
      <t>ホウジンゼイ</t>
    </rPh>
    <rPh sb="5" eb="6">
      <t>ワリ</t>
    </rPh>
    <phoneticPr fontId="2"/>
  </si>
  <si>
    <t>(2) 固定資産税</t>
    <rPh sb="4" eb="6">
      <t>コテイ</t>
    </rPh>
    <rPh sb="6" eb="9">
      <t>シサンゼイ</t>
    </rPh>
    <phoneticPr fontId="2"/>
  </si>
  <si>
    <t>(ｲ) 純固定資産税</t>
    <rPh sb="4" eb="5">
      <t>ジュン</t>
    </rPh>
    <rPh sb="5" eb="7">
      <t>コテイ</t>
    </rPh>
    <rPh sb="7" eb="10">
      <t>シサンゼイ</t>
    </rPh>
    <phoneticPr fontId="2"/>
  </si>
  <si>
    <t>a 土地</t>
    <rPh sb="2" eb="4">
      <t>トチ</t>
    </rPh>
    <phoneticPr fontId="2"/>
  </si>
  <si>
    <t>b 家屋</t>
    <rPh sb="2" eb="4">
      <t>カオク</t>
    </rPh>
    <phoneticPr fontId="2"/>
  </si>
  <si>
    <t>c 償却資産</t>
    <rPh sb="2" eb="4">
      <t>ショウキャク</t>
    </rPh>
    <rPh sb="4" eb="6">
      <t>シサン</t>
    </rPh>
    <phoneticPr fontId="2"/>
  </si>
  <si>
    <t>(ﾛ) 交付金</t>
    <rPh sb="4" eb="5">
      <t>コウ</t>
    </rPh>
    <rPh sb="5" eb="6">
      <t>ヅケ</t>
    </rPh>
    <rPh sb="6" eb="7">
      <t>キン</t>
    </rPh>
    <phoneticPr fontId="2"/>
  </si>
  <si>
    <t>(3) 軽自動車税</t>
    <rPh sb="4" eb="8">
      <t>ケイジドウシャ</t>
    </rPh>
    <rPh sb="8" eb="9">
      <t>ゼイ</t>
    </rPh>
    <phoneticPr fontId="2"/>
  </si>
  <si>
    <t>(4) 市町村たばこ税</t>
    <rPh sb="4" eb="7">
      <t>シチョウソン</t>
    </rPh>
    <rPh sb="10" eb="11">
      <t>ゼイ</t>
    </rPh>
    <phoneticPr fontId="2"/>
  </si>
  <si>
    <t>(5) 鉱産税</t>
    <rPh sb="4" eb="6">
      <t>コウサン</t>
    </rPh>
    <rPh sb="6" eb="7">
      <t>ゼイ</t>
    </rPh>
    <phoneticPr fontId="2"/>
  </si>
  <si>
    <t>(6) 特別土地保有税</t>
    <rPh sb="4" eb="6">
      <t>トクベツ</t>
    </rPh>
    <rPh sb="6" eb="8">
      <t>トチ</t>
    </rPh>
    <rPh sb="8" eb="11">
      <t>ホユウゼイ</t>
    </rPh>
    <phoneticPr fontId="2"/>
  </si>
  <si>
    <t>(ｲ) 保有分</t>
    <rPh sb="4" eb="7">
      <t>ホユウブン</t>
    </rPh>
    <phoneticPr fontId="2"/>
  </si>
  <si>
    <t>(ﾛ) 取得分</t>
    <rPh sb="4" eb="7">
      <t>シュトクブン</t>
    </rPh>
    <phoneticPr fontId="2"/>
  </si>
  <si>
    <t>(1) 入湯税</t>
    <rPh sb="4" eb="7">
      <t>ニュウトウゼイ</t>
    </rPh>
    <phoneticPr fontId="2"/>
  </si>
  <si>
    <t>(2) 事業所税</t>
    <rPh sb="4" eb="7">
      <t>ジギョウショ</t>
    </rPh>
    <rPh sb="7" eb="8">
      <t>ゼイ</t>
    </rPh>
    <phoneticPr fontId="2"/>
  </si>
  <si>
    <t>(3) 法定外目的税</t>
    <rPh sb="4" eb="7">
      <t>ホウテイガイ</t>
    </rPh>
    <rPh sb="7" eb="10">
      <t>モクテキゼイ</t>
    </rPh>
    <phoneticPr fontId="2"/>
  </si>
  <si>
    <t>Ⅱ　国民健康保険税</t>
    <rPh sb="2" eb="4">
      <t>コクミン</t>
    </rPh>
    <rPh sb="4" eb="6">
      <t>ケンコウ</t>
    </rPh>
    <rPh sb="6" eb="8">
      <t>ホケン</t>
    </rPh>
    <rPh sb="8" eb="9">
      <t>ゼイ</t>
    </rPh>
    <phoneticPr fontId="2"/>
  </si>
  <si>
    <t>注意</t>
    <rPh sb="0" eb="2">
      <t>チュウイ</t>
    </rPh>
    <phoneticPr fontId="2"/>
  </si>
  <si>
    <t>　この資料は、「地方財政状況調査等について（決算統計）」のうち、「第６表　市町村税の徴収実績」を集計編さんしたものである。</t>
    <rPh sb="3" eb="5">
      <t>シリョウ</t>
    </rPh>
    <rPh sb="8" eb="10">
      <t>チホウ</t>
    </rPh>
    <rPh sb="10" eb="12">
      <t>ザイセイ</t>
    </rPh>
    <rPh sb="12" eb="14">
      <t>ジョウキョウ</t>
    </rPh>
    <rPh sb="14" eb="16">
      <t>チョウサ</t>
    </rPh>
    <rPh sb="16" eb="17">
      <t>トウ</t>
    </rPh>
    <rPh sb="22" eb="24">
      <t>ケッサン</t>
    </rPh>
    <rPh sb="24" eb="26">
      <t>トウケイ</t>
    </rPh>
    <rPh sb="33" eb="34">
      <t>ダイ</t>
    </rPh>
    <rPh sb="35" eb="36">
      <t>ヒョウ</t>
    </rPh>
    <rPh sb="37" eb="40">
      <t>シチョウソン</t>
    </rPh>
    <rPh sb="40" eb="41">
      <t>ゼイ</t>
    </rPh>
    <rPh sb="42" eb="44">
      <t>チョウシュウ</t>
    </rPh>
    <rPh sb="44" eb="46">
      <t>ジッセキ</t>
    </rPh>
    <rPh sb="48" eb="50">
      <t>シュウケイ</t>
    </rPh>
    <rPh sb="50" eb="51">
      <t>ヘン</t>
    </rPh>
    <phoneticPr fontId="2"/>
  </si>
  <si>
    <t>（平成29年度）</t>
    <rPh sb="1" eb="3">
      <t>ヘイセイ</t>
    </rPh>
    <rPh sb="5" eb="7">
      <t>ネンド</t>
    </rPh>
    <phoneticPr fontId="2"/>
  </si>
  <si>
    <t>平成31年３月</t>
    <rPh sb="0" eb="2">
      <t>ヘイセイ</t>
    </rPh>
    <rPh sb="4" eb="5">
      <t>ネン</t>
    </rPh>
    <rPh sb="6" eb="7">
      <t>ガツ</t>
    </rPh>
    <phoneticPr fontId="2"/>
  </si>
  <si>
    <t>-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</si>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</sst>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indexed="12"/>
      <name val="HG丸ｺﾞｼｯｸM-PRO"/>
      <family val="3"/>
      <charset val="128"/>
    </font>
    <font>
      <sz val="12"/>
      <color indexed="12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404">
    <xf numFmtId="0" fontId="0" fillId="0" borderId="0" xfId="0"/>
    <xf numFmtId="38" fontId="4" fillId="0" borderId="0" xfId="1" applyFont="1" applyFill="1"/>
    <xf numFmtId="38" fontId="3" fillId="0" borderId="0" xfId="1" applyFont="1" applyFill="1"/>
    <xf numFmtId="38" fontId="5" fillId="0" borderId="0" xfId="1" applyFont="1" applyFill="1"/>
    <xf numFmtId="38" fontId="3" fillId="0" borderId="0" xfId="1" applyFont="1" applyFill="1" applyAlignment="1">
      <alignment horizontal="right"/>
    </xf>
    <xf numFmtId="38" fontId="3" fillId="0" borderId="1" xfId="1" applyFont="1" applyFill="1" applyBorder="1"/>
    <xf numFmtId="38" fontId="3" fillId="0" borderId="2" xfId="1" applyFont="1" applyFill="1" applyBorder="1"/>
    <xf numFmtId="38" fontId="3" fillId="0" borderId="0" xfId="1" applyFont="1" applyFill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12" xfId="1" applyFont="1" applyFill="1" applyBorder="1"/>
    <xf numFmtId="38" fontId="3" fillId="0" borderId="13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15" xfId="1" applyFont="1" applyFill="1" applyBorder="1"/>
    <xf numFmtId="38" fontId="3" fillId="0" borderId="16" xfId="1" applyFont="1" applyFill="1" applyBorder="1"/>
    <xf numFmtId="38" fontId="3" fillId="0" borderId="17" xfId="1" applyFont="1" applyFill="1" applyBorder="1"/>
    <xf numFmtId="38" fontId="3" fillId="0" borderId="18" xfId="1" applyFont="1" applyFill="1" applyBorder="1"/>
    <xf numFmtId="38" fontId="3" fillId="0" borderId="19" xfId="1" applyFont="1" applyFill="1" applyBorder="1"/>
    <xf numFmtId="38" fontId="3" fillId="0" borderId="20" xfId="1" applyFont="1" applyFill="1" applyBorder="1"/>
    <xf numFmtId="176" fontId="3" fillId="0" borderId="21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" fillId="0" borderId="22" xfId="0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left"/>
    </xf>
    <xf numFmtId="38" fontId="3" fillId="0" borderId="19" xfId="1" applyFont="1" applyFill="1" applyBorder="1" applyAlignment="1"/>
    <xf numFmtId="38" fontId="0" fillId="0" borderId="20" xfId="1" applyFont="1" applyFill="1" applyBorder="1" applyAlignment="1"/>
    <xf numFmtId="38" fontId="3" fillId="0" borderId="23" xfId="1" applyFont="1" applyFill="1" applyBorder="1"/>
    <xf numFmtId="38" fontId="3" fillId="0" borderId="24" xfId="1" applyFont="1" applyFill="1" applyBorder="1"/>
    <xf numFmtId="38" fontId="3" fillId="0" borderId="25" xfId="1" applyFont="1" applyFill="1" applyBorder="1"/>
    <xf numFmtId="176" fontId="3" fillId="0" borderId="6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7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horizontal="right"/>
    </xf>
    <xf numFmtId="176" fontId="3" fillId="0" borderId="30" xfId="0" applyNumberFormat="1" applyFont="1" applyFill="1" applyBorder="1" applyAlignment="1">
      <alignment horizontal="right"/>
    </xf>
    <xf numFmtId="176" fontId="3" fillId="0" borderId="31" xfId="0" applyNumberFormat="1" applyFont="1" applyFill="1" applyBorder="1" applyAlignment="1">
      <alignment horizontal="right"/>
    </xf>
    <xf numFmtId="176" fontId="3" fillId="0" borderId="32" xfId="0" applyNumberFormat="1" applyFont="1" applyFill="1" applyBorder="1" applyAlignment="1">
      <alignment horizontal="right"/>
    </xf>
    <xf numFmtId="176" fontId="3" fillId="0" borderId="33" xfId="0" applyNumberFormat="1" applyFont="1" applyFill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right"/>
    </xf>
    <xf numFmtId="176" fontId="3" fillId="0" borderId="35" xfId="0" applyNumberFormat="1" applyFont="1" applyFill="1" applyBorder="1" applyAlignment="1">
      <alignment horizontal="right"/>
    </xf>
    <xf numFmtId="176" fontId="3" fillId="0" borderId="36" xfId="0" applyNumberFormat="1" applyFont="1" applyFill="1" applyBorder="1" applyAlignment="1">
      <alignment horizontal="right"/>
    </xf>
    <xf numFmtId="38" fontId="6" fillId="0" borderId="0" xfId="1" applyFont="1" applyFill="1"/>
    <xf numFmtId="38" fontId="0" fillId="0" borderId="0" xfId="1" applyFont="1" applyAlignment="1">
      <alignment vertical="center"/>
    </xf>
    <xf numFmtId="176" fontId="3" fillId="0" borderId="15" xfId="0" applyNumberFormat="1" applyFont="1" applyFill="1" applyBorder="1" applyAlignment="1">
      <alignment horizontal="center"/>
    </xf>
    <xf numFmtId="0" fontId="3" fillId="0" borderId="0" xfId="0" applyFont="1"/>
    <xf numFmtId="38" fontId="3" fillId="0" borderId="0" xfId="2" applyFont="1"/>
    <xf numFmtId="0" fontId="7" fillId="0" borderId="0" xfId="0" applyFont="1" applyAlignment="1">
      <alignment horizontal="right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distributed"/>
    </xf>
    <xf numFmtId="0" fontId="7" fillId="0" borderId="40" xfId="0" applyFont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 applyAlignment="1">
      <alignment horizontal="distributed"/>
    </xf>
    <xf numFmtId="0" fontId="3" fillId="0" borderId="43" xfId="0" applyFont="1" applyBorder="1"/>
    <xf numFmtId="0" fontId="8" fillId="0" borderId="44" xfId="0" applyFont="1" applyBorder="1"/>
    <xf numFmtId="0" fontId="9" fillId="0" borderId="45" xfId="0" applyFont="1" applyBorder="1"/>
    <xf numFmtId="0" fontId="9" fillId="0" borderId="46" xfId="0" applyFont="1" applyBorder="1" applyAlignment="1">
      <alignment horizontal="distributed"/>
    </xf>
    <xf numFmtId="0" fontId="9" fillId="0" borderId="47" xfId="0" applyFont="1" applyBorder="1"/>
    <xf numFmtId="38" fontId="7" fillId="0" borderId="48" xfId="2" applyFont="1" applyBorder="1"/>
    <xf numFmtId="38" fontId="7" fillId="0" borderId="49" xfId="2" applyFont="1" applyBorder="1"/>
    <xf numFmtId="38" fontId="7" fillId="0" borderId="50" xfId="2" applyFont="1" applyBorder="1"/>
    <xf numFmtId="38" fontId="7" fillId="0" borderId="51" xfId="2" applyFont="1" applyBorder="1"/>
    <xf numFmtId="176" fontId="7" fillId="0" borderId="51" xfId="0" applyNumberFormat="1" applyFont="1" applyBorder="1" applyAlignment="1">
      <alignment horizontal="right"/>
    </xf>
    <xf numFmtId="176" fontId="7" fillId="0" borderId="49" xfId="0" applyNumberFormat="1" applyFont="1" applyBorder="1" applyAlignment="1">
      <alignment horizontal="right"/>
    </xf>
    <xf numFmtId="176" fontId="7" fillId="0" borderId="52" xfId="0" applyNumberFormat="1" applyFont="1" applyBorder="1" applyAlignment="1">
      <alignment horizontal="right"/>
    </xf>
    <xf numFmtId="0" fontId="9" fillId="0" borderId="53" xfId="0" applyFont="1" applyBorder="1"/>
    <xf numFmtId="0" fontId="9" fillId="0" borderId="54" xfId="0" applyFont="1" applyBorder="1" applyAlignment="1">
      <alignment horizontal="distributed"/>
    </xf>
    <xf numFmtId="0" fontId="9" fillId="0" borderId="55" xfId="0" applyFont="1" applyBorder="1"/>
    <xf numFmtId="38" fontId="7" fillId="0" borderId="56" xfId="2" applyFont="1" applyBorder="1"/>
    <xf numFmtId="38" fontId="7" fillId="0" borderId="30" xfId="2" applyFont="1" applyBorder="1"/>
    <xf numFmtId="38" fontId="7" fillId="0" borderId="17" xfId="2" applyFont="1" applyBorder="1"/>
    <xf numFmtId="38" fontId="7" fillId="0" borderId="29" xfId="2" applyFont="1" applyBorder="1"/>
    <xf numFmtId="176" fontId="7" fillId="0" borderId="29" xfId="0" applyNumberFormat="1" applyFont="1" applyBorder="1" applyAlignment="1">
      <alignment horizontal="right"/>
    </xf>
    <xf numFmtId="176" fontId="7" fillId="0" borderId="30" xfId="0" applyNumberFormat="1" applyFont="1" applyBorder="1" applyAlignment="1">
      <alignment horizontal="right"/>
    </xf>
    <xf numFmtId="176" fontId="7" fillId="0" borderId="31" xfId="0" applyNumberFormat="1" applyFont="1" applyBorder="1" applyAlignment="1">
      <alignment horizontal="right"/>
    </xf>
    <xf numFmtId="0" fontId="9" fillId="0" borderId="57" xfId="0" applyFont="1" applyBorder="1"/>
    <xf numFmtId="0" fontId="9" fillId="0" borderId="58" xfId="0" applyFont="1" applyBorder="1" applyAlignment="1">
      <alignment horizontal="distributed"/>
    </xf>
    <xf numFmtId="0" fontId="9" fillId="0" borderId="59" xfId="0" applyFont="1" applyBorder="1"/>
    <xf numFmtId="38" fontId="7" fillId="0" borderId="60" xfId="2" applyFont="1" applyBorder="1"/>
    <xf numFmtId="38" fontId="7" fillId="0" borderId="21" xfId="2" applyFont="1" applyBorder="1"/>
    <xf numFmtId="38" fontId="7" fillId="0" borderId="18" xfId="2" applyFont="1" applyBorder="1"/>
    <xf numFmtId="38" fontId="7" fillId="0" borderId="32" xfId="2" applyFont="1" applyBorder="1"/>
    <xf numFmtId="176" fontId="7" fillId="0" borderId="32" xfId="0" applyNumberFormat="1" applyFont="1" applyBorder="1" applyAlignment="1">
      <alignment horizontal="right"/>
    </xf>
    <xf numFmtId="176" fontId="7" fillId="0" borderId="21" xfId="0" applyNumberFormat="1" applyFont="1" applyBorder="1" applyAlignment="1">
      <alignment horizontal="right"/>
    </xf>
    <xf numFmtId="176" fontId="7" fillId="0" borderId="33" xfId="0" applyNumberFormat="1" applyFont="1" applyBorder="1" applyAlignment="1">
      <alignment horizontal="right"/>
    </xf>
    <xf numFmtId="0" fontId="9" fillId="0" borderId="61" xfId="0" applyFont="1" applyBorder="1"/>
    <xf numFmtId="0" fontId="9" fillId="0" borderId="62" xfId="0" applyFont="1" applyBorder="1" applyAlignment="1">
      <alignment horizontal="distributed"/>
    </xf>
    <xf numFmtId="0" fontId="9" fillId="0" borderId="63" xfId="0" applyFont="1" applyBorder="1"/>
    <xf numFmtId="38" fontId="7" fillId="0" borderId="64" xfId="2" applyFont="1" applyBorder="1"/>
    <xf numFmtId="38" fontId="7" fillId="0" borderId="65" xfId="2" applyFont="1" applyBorder="1"/>
    <xf numFmtId="38" fontId="7" fillId="0" borderId="66" xfId="2" applyFont="1" applyBorder="1"/>
    <xf numFmtId="38" fontId="7" fillId="0" borderId="67" xfId="2" applyFont="1" applyBorder="1"/>
    <xf numFmtId="176" fontId="7" fillId="0" borderId="67" xfId="0" applyNumberFormat="1" applyFont="1" applyBorder="1" applyAlignment="1">
      <alignment horizontal="right"/>
    </xf>
    <xf numFmtId="176" fontId="7" fillId="0" borderId="65" xfId="0" applyNumberFormat="1" applyFont="1" applyBorder="1" applyAlignment="1">
      <alignment horizontal="right"/>
    </xf>
    <xf numFmtId="176" fontId="7" fillId="0" borderId="68" xfId="0" applyNumberFormat="1" applyFont="1" applyBorder="1" applyAlignment="1">
      <alignment horizontal="right"/>
    </xf>
    <xf numFmtId="0" fontId="9" fillId="0" borderId="69" xfId="0" applyFont="1" applyBorder="1"/>
    <xf numFmtId="0" fontId="9" fillId="0" borderId="70" xfId="0" applyFont="1" applyBorder="1" applyAlignment="1">
      <alignment horizontal="distributed"/>
    </xf>
    <xf numFmtId="0" fontId="9" fillId="0" borderId="71" xfId="0" applyFont="1" applyBorder="1"/>
    <xf numFmtId="38" fontId="7" fillId="0" borderId="72" xfId="2" applyFont="1" applyBorder="1"/>
    <xf numFmtId="38" fontId="7" fillId="0" borderId="24" xfId="2" applyFont="1" applyBorder="1"/>
    <xf numFmtId="38" fontId="7" fillId="0" borderId="25" xfId="2" applyFont="1" applyBorder="1"/>
    <xf numFmtId="38" fontId="7" fillId="0" borderId="23" xfId="2" applyFont="1" applyBorder="1"/>
    <xf numFmtId="176" fontId="7" fillId="0" borderId="23" xfId="0" applyNumberFormat="1" applyFont="1" applyBorder="1" applyAlignment="1">
      <alignment horizontal="right"/>
    </xf>
    <xf numFmtId="176" fontId="7" fillId="0" borderId="24" xfId="0" applyNumberFormat="1" applyFont="1" applyBorder="1" applyAlignment="1">
      <alignment horizontal="right"/>
    </xf>
    <xf numFmtId="176" fontId="7" fillId="0" borderId="34" xfId="0" applyNumberFormat="1" applyFont="1" applyBorder="1" applyAlignment="1">
      <alignment horizontal="right"/>
    </xf>
    <xf numFmtId="0" fontId="3" fillId="0" borderId="44" xfId="0" applyFont="1" applyBorder="1"/>
    <xf numFmtId="0" fontId="9" fillId="0" borderId="73" xfId="0" applyFont="1" applyBorder="1"/>
    <xf numFmtId="0" fontId="9" fillId="0" borderId="74" xfId="0" applyFont="1" applyBorder="1" applyAlignment="1">
      <alignment horizontal="distributed"/>
    </xf>
    <xf numFmtId="0" fontId="9" fillId="0" borderId="75" xfId="0" applyFont="1" applyBorder="1"/>
    <xf numFmtId="38" fontId="7" fillId="0" borderId="76" xfId="2" applyFont="1" applyBorder="1"/>
    <xf numFmtId="38" fontId="7" fillId="0" borderId="77" xfId="2" applyFont="1" applyBorder="1"/>
    <xf numFmtId="38" fontId="7" fillId="0" borderId="78" xfId="2" applyFont="1" applyBorder="1"/>
    <xf numFmtId="38" fontId="7" fillId="0" borderId="79" xfId="2" applyFont="1" applyBorder="1"/>
    <xf numFmtId="176" fontId="7" fillId="0" borderId="79" xfId="0" applyNumberFormat="1" applyFont="1" applyBorder="1" applyAlignment="1">
      <alignment horizontal="right"/>
    </xf>
    <xf numFmtId="176" fontId="7" fillId="0" borderId="77" xfId="0" applyNumberFormat="1" applyFont="1" applyBorder="1" applyAlignment="1">
      <alignment horizontal="right"/>
    </xf>
    <xf numFmtId="176" fontId="7" fillId="0" borderId="80" xfId="0" applyNumberFormat="1" applyFont="1" applyBorder="1" applyAlignment="1">
      <alignment horizontal="right"/>
    </xf>
    <xf numFmtId="0" fontId="9" fillId="0" borderId="81" xfId="0" applyFont="1" applyBorder="1"/>
    <xf numFmtId="0" fontId="9" fillId="0" borderId="82" xfId="0" applyFont="1" applyBorder="1" applyAlignment="1">
      <alignment horizontal="distributed"/>
    </xf>
    <xf numFmtId="0" fontId="9" fillId="0" borderId="83" xfId="0" applyFont="1" applyBorder="1"/>
    <xf numFmtId="38" fontId="7" fillId="0" borderId="84" xfId="2" applyFont="1" applyBorder="1"/>
    <xf numFmtId="38" fontId="7" fillId="0" borderId="22" xfId="2" applyFont="1" applyBorder="1"/>
    <xf numFmtId="38" fontId="7" fillId="0" borderId="12" xfId="2" applyFont="1" applyBorder="1"/>
    <xf numFmtId="38" fontId="7" fillId="0" borderId="35" xfId="2" applyFont="1" applyBorder="1"/>
    <xf numFmtId="176" fontId="7" fillId="0" borderId="35" xfId="0" applyNumberFormat="1" applyFont="1" applyBorder="1" applyAlignment="1">
      <alignment horizontal="right"/>
    </xf>
    <xf numFmtId="176" fontId="7" fillId="0" borderId="22" xfId="0" applyNumberFormat="1" applyFont="1" applyBorder="1" applyAlignment="1">
      <alignment horizontal="right"/>
    </xf>
    <xf numFmtId="176" fontId="7" fillId="0" borderId="36" xfId="0" applyNumberFormat="1" applyFont="1" applyBorder="1" applyAlignment="1">
      <alignment horizontal="right"/>
    </xf>
    <xf numFmtId="0" fontId="9" fillId="0" borderId="85" xfId="0" applyFont="1" applyBorder="1"/>
    <xf numFmtId="0" fontId="9" fillId="0" borderId="86" xfId="0" applyFont="1" applyBorder="1" applyAlignment="1">
      <alignment horizontal="distributed"/>
    </xf>
    <xf numFmtId="0" fontId="9" fillId="0" borderId="87" xfId="0" applyFont="1" applyBorder="1"/>
    <xf numFmtId="38" fontId="7" fillId="0" borderId="88" xfId="2" applyFont="1" applyBorder="1"/>
    <xf numFmtId="38" fontId="7" fillId="0" borderId="89" xfId="2" applyFont="1" applyBorder="1"/>
    <xf numFmtId="38" fontId="7" fillId="0" borderId="90" xfId="2" applyFont="1" applyBorder="1"/>
    <xf numFmtId="38" fontId="7" fillId="0" borderId="91" xfId="2" applyFont="1" applyBorder="1"/>
    <xf numFmtId="176" fontId="7" fillId="0" borderId="91" xfId="0" applyNumberFormat="1" applyFont="1" applyBorder="1" applyAlignment="1">
      <alignment horizontal="right"/>
    </xf>
    <xf numFmtId="176" fontId="7" fillId="0" borderId="89" xfId="0" applyNumberFormat="1" applyFont="1" applyBorder="1" applyAlignment="1">
      <alignment horizontal="right"/>
    </xf>
    <xf numFmtId="176" fontId="7" fillId="0" borderId="92" xfId="0" applyNumberFormat="1" applyFont="1" applyBorder="1" applyAlignment="1">
      <alignment horizontal="right"/>
    </xf>
    <xf numFmtId="0" fontId="3" fillId="0" borderId="0" xfId="0" applyFont="1" applyFill="1"/>
    <xf numFmtId="38" fontId="3" fillId="0" borderId="0" xfId="2" applyFont="1" applyFill="1"/>
    <xf numFmtId="0" fontId="8" fillId="0" borderId="44" xfId="0" applyFont="1" applyFill="1" applyBorder="1"/>
    <xf numFmtId="38" fontId="7" fillId="0" borderId="72" xfId="2" applyFont="1" applyFill="1" applyBorder="1"/>
    <xf numFmtId="38" fontId="7" fillId="0" borderId="24" xfId="2" applyFont="1" applyFill="1" applyBorder="1"/>
    <xf numFmtId="38" fontId="7" fillId="0" borderId="25" xfId="2" applyFont="1" applyFill="1" applyBorder="1"/>
    <xf numFmtId="38" fontId="7" fillId="0" borderId="23" xfId="2" applyFont="1" applyFill="1" applyBorder="1"/>
    <xf numFmtId="176" fontId="7" fillId="0" borderId="23" xfId="0" applyNumberFormat="1" applyFont="1" applyFill="1" applyBorder="1" applyAlignment="1">
      <alignment horizontal="right"/>
    </xf>
    <xf numFmtId="176" fontId="7" fillId="0" borderId="24" xfId="0" applyNumberFormat="1" applyFont="1" applyFill="1" applyBorder="1" applyAlignment="1">
      <alignment horizontal="right"/>
    </xf>
    <xf numFmtId="176" fontId="7" fillId="0" borderId="34" xfId="0" applyNumberFormat="1" applyFont="1" applyFill="1" applyBorder="1" applyAlignment="1">
      <alignment horizontal="right"/>
    </xf>
    <xf numFmtId="38" fontId="7" fillId="0" borderId="56" xfId="2" applyFont="1" applyFill="1" applyBorder="1"/>
    <xf numFmtId="38" fontId="7" fillId="0" borderId="30" xfId="2" applyFont="1" applyFill="1" applyBorder="1"/>
    <xf numFmtId="38" fontId="7" fillId="0" borderId="17" xfId="2" applyFont="1" applyFill="1" applyBorder="1"/>
    <xf numFmtId="38" fontId="7" fillId="0" borderId="29" xfId="2" applyFont="1" applyFill="1" applyBorder="1"/>
    <xf numFmtId="176" fontId="7" fillId="0" borderId="29" xfId="0" applyNumberFormat="1" applyFont="1" applyFill="1" applyBorder="1" applyAlignment="1">
      <alignment horizontal="right"/>
    </xf>
    <xf numFmtId="176" fontId="7" fillId="0" borderId="30" xfId="0" applyNumberFormat="1" applyFont="1" applyFill="1" applyBorder="1" applyAlignment="1">
      <alignment horizontal="right"/>
    </xf>
    <xf numFmtId="176" fontId="7" fillId="0" borderId="31" xfId="0" applyNumberFormat="1" applyFont="1" applyFill="1" applyBorder="1" applyAlignment="1">
      <alignment horizontal="right"/>
    </xf>
    <xf numFmtId="38" fontId="7" fillId="0" borderId="60" xfId="2" applyFont="1" applyFill="1" applyBorder="1"/>
    <xf numFmtId="38" fontId="7" fillId="0" borderId="21" xfId="2" applyFont="1" applyFill="1" applyBorder="1"/>
    <xf numFmtId="38" fontId="7" fillId="0" borderId="18" xfId="2" applyFont="1" applyFill="1" applyBorder="1"/>
    <xf numFmtId="38" fontId="7" fillId="0" borderId="32" xfId="2" applyFont="1" applyFill="1" applyBorder="1"/>
    <xf numFmtId="176" fontId="7" fillId="0" borderId="32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76" fontId="7" fillId="0" borderId="33" xfId="0" applyNumberFormat="1" applyFont="1" applyFill="1" applyBorder="1" applyAlignment="1">
      <alignment horizontal="right"/>
    </xf>
    <xf numFmtId="38" fontId="7" fillId="0" borderId="64" xfId="2" applyFont="1" applyFill="1" applyBorder="1"/>
    <xf numFmtId="38" fontId="7" fillId="0" borderId="65" xfId="2" applyFont="1" applyFill="1" applyBorder="1"/>
    <xf numFmtId="38" fontId="7" fillId="0" borderId="66" xfId="2" applyFont="1" applyFill="1" applyBorder="1"/>
    <xf numFmtId="38" fontId="7" fillId="0" borderId="67" xfId="2" applyFont="1" applyFill="1" applyBorder="1"/>
    <xf numFmtId="176" fontId="7" fillId="0" borderId="67" xfId="0" applyNumberFormat="1" applyFont="1" applyFill="1" applyBorder="1" applyAlignment="1">
      <alignment horizontal="right"/>
    </xf>
    <xf numFmtId="176" fontId="7" fillId="0" borderId="65" xfId="0" applyNumberFormat="1" applyFont="1" applyFill="1" applyBorder="1" applyAlignment="1">
      <alignment horizontal="right"/>
    </xf>
    <xf numFmtId="176" fontId="7" fillId="0" borderId="68" xfId="0" applyNumberFormat="1" applyFont="1" applyFill="1" applyBorder="1" applyAlignment="1">
      <alignment horizontal="right"/>
    </xf>
    <xf numFmtId="0" fontId="9" fillId="0" borderId="93" xfId="0" applyFont="1" applyBorder="1"/>
    <xf numFmtId="0" fontId="9" fillId="0" borderId="94" xfId="0" applyFont="1" applyBorder="1" applyAlignment="1">
      <alignment horizontal="distributed"/>
    </xf>
    <xf numFmtId="0" fontId="9" fillId="0" borderId="95" xfId="0" applyFont="1" applyBorder="1"/>
    <xf numFmtId="38" fontId="7" fillId="0" borderId="96" xfId="2" applyFont="1" applyFill="1" applyBorder="1"/>
    <xf numFmtId="38" fontId="7" fillId="0" borderId="15" xfId="2" applyFont="1" applyFill="1" applyBorder="1"/>
    <xf numFmtId="38" fontId="7" fillId="0" borderId="16" xfId="2" applyFont="1" applyFill="1" applyBorder="1"/>
    <xf numFmtId="38" fontId="7" fillId="0" borderId="14" xfId="2" applyFont="1" applyFill="1" applyBorder="1"/>
    <xf numFmtId="176" fontId="7" fillId="0" borderId="14" xfId="0" applyNumberFormat="1" applyFont="1" applyFill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176" fontId="7" fillId="0" borderId="28" xfId="0" applyNumberFormat="1" applyFont="1" applyFill="1" applyBorder="1" applyAlignment="1">
      <alignment horizontal="right"/>
    </xf>
    <xf numFmtId="0" fontId="3" fillId="0" borderId="44" xfId="0" applyFont="1" applyFill="1" applyBorder="1"/>
    <xf numFmtId="38" fontId="7" fillId="0" borderId="76" xfId="2" applyFont="1" applyFill="1" applyBorder="1"/>
    <xf numFmtId="38" fontId="7" fillId="0" borderId="77" xfId="2" applyFont="1" applyFill="1" applyBorder="1"/>
    <xf numFmtId="38" fontId="7" fillId="0" borderId="78" xfId="2" applyFont="1" applyFill="1" applyBorder="1"/>
    <xf numFmtId="38" fontId="7" fillId="0" borderId="79" xfId="2" applyFont="1" applyFill="1" applyBorder="1"/>
    <xf numFmtId="176" fontId="7" fillId="0" borderId="79" xfId="0" applyNumberFormat="1" applyFont="1" applyFill="1" applyBorder="1" applyAlignment="1">
      <alignment horizontal="right"/>
    </xf>
    <xf numFmtId="176" fontId="7" fillId="0" borderId="77" xfId="0" applyNumberFormat="1" applyFont="1" applyFill="1" applyBorder="1" applyAlignment="1">
      <alignment horizontal="right"/>
    </xf>
    <xf numFmtId="176" fontId="7" fillId="0" borderId="80" xfId="0" applyNumberFormat="1" applyFont="1" applyFill="1" applyBorder="1" applyAlignment="1">
      <alignment horizontal="right"/>
    </xf>
    <xf numFmtId="38" fontId="7" fillId="0" borderId="84" xfId="2" applyFont="1" applyFill="1" applyBorder="1"/>
    <xf numFmtId="38" fontId="7" fillId="0" borderId="22" xfId="2" applyFont="1" applyFill="1" applyBorder="1"/>
    <xf numFmtId="38" fontId="7" fillId="0" borderId="12" xfId="2" applyFont="1" applyFill="1" applyBorder="1"/>
    <xf numFmtId="38" fontId="7" fillId="0" borderId="35" xfId="2" applyFont="1" applyFill="1" applyBorder="1"/>
    <xf numFmtId="176" fontId="7" fillId="0" borderId="35" xfId="0" applyNumberFormat="1" applyFont="1" applyFill="1" applyBorder="1" applyAlignment="1">
      <alignment horizontal="right"/>
    </xf>
    <xf numFmtId="176" fontId="7" fillId="0" borderId="22" xfId="0" applyNumberFormat="1" applyFont="1" applyFill="1" applyBorder="1" applyAlignment="1">
      <alignment horizontal="right"/>
    </xf>
    <xf numFmtId="176" fontId="7" fillId="0" borderId="36" xfId="0" applyNumberFormat="1" applyFont="1" applyFill="1" applyBorder="1" applyAlignment="1">
      <alignment horizontal="right"/>
    </xf>
    <xf numFmtId="38" fontId="7" fillId="0" borderId="88" xfId="2" applyFont="1" applyFill="1" applyBorder="1"/>
    <xf numFmtId="38" fontId="7" fillId="0" borderId="89" xfId="2" applyFont="1" applyFill="1" applyBorder="1"/>
    <xf numFmtId="38" fontId="7" fillId="0" borderId="90" xfId="2" applyFont="1" applyFill="1" applyBorder="1"/>
    <xf numFmtId="38" fontId="7" fillId="0" borderId="91" xfId="2" applyFont="1" applyFill="1" applyBorder="1"/>
    <xf numFmtId="176" fontId="7" fillId="0" borderId="91" xfId="0" applyNumberFormat="1" applyFont="1" applyFill="1" applyBorder="1" applyAlignment="1">
      <alignment horizontal="right"/>
    </xf>
    <xf numFmtId="176" fontId="7" fillId="0" borderId="89" xfId="0" applyNumberFormat="1" applyFont="1" applyFill="1" applyBorder="1" applyAlignment="1">
      <alignment horizontal="right"/>
    </xf>
    <xf numFmtId="176" fontId="7" fillId="0" borderId="92" xfId="0" applyNumberFormat="1" applyFont="1" applyFill="1" applyBorder="1" applyAlignment="1">
      <alignment horizontal="right"/>
    </xf>
    <xf numFmtId="38" fontId="7" fillId="0" borderId="48" xfId="2" applyFont="1" applyFill="1" applyBorder="1"/>
    <xf numFmtId="38" fontId="7" fillId="0" borderId="49" xfId="2" applyFont="1" applyFill="1" applyBorder="1"/>
    <xf numFmtId="38" fontId="7" fillId="0" borderId="50" xfId="2" applyFont="1" applyFill="1" applyBorder="1"/>
    <xf numFmtId="38" fontId="7" fillId="0" borderId="51" xfId="2" applyFont="1" applyFill="1" applyBorder="1"/>
    <xf numFmtId="176" fontId="7" fillId="0" borderId="51" xfId="0" applyNumberFormat="1" applyFont="1" applyFill="1" applyBorder="1" applyAlignment="1">
      <alignment horizontal="right"/>
    </xf>
    <xf numFmtId="176" fontId="7" fillId="0" borderId="49" xfId="0" applyNumberFormat="1" applyFont="1" applyFill="1" applyBorder="1" applyAlignment="1">
      <alignment horizontal="right"/>
    </xf>
    <xf numFmtId="176" fontId="7" fillId="0" borderId="52" xfId="0" applyNumberFormat="1" applyFont="1" applyFill="1" applyBorder="1" applyAlignment="1">
      <alignment horizontal="right"/>
    </xf>
    <xf numFmtId="38" fontId="7" fillId="0" borderId="97" xfId="2" applyFont="1" applyFill="1" applyBorder="1"/>
    <xf numFmtId="0" fontId="9" fillId="0" borderId="0" xfId="0" applyFont="1" applyFill="1"/>
    <xf numFmtId="38" fontId="9" fillId="0" borderId="0" xfId="2" applyFont="1" applyFill="1"/>
    <xf numFmtId="0" fontId="3" fillId="0" borderId="0" xfId="0" applyFont="1" applyFill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7" fillId="0" borderId="40" xfId="0" applyFont="1" applyFill="1" applyBorder="1" applyAlignment="1">
      <alignment horizontal="center"/>
    </xf>
    <xf numFmtId="0" fontId="3" fillId="0" borderId="41" xfId="0" applyFont="1" applyFill="1" applyBorder="1"/>
    <xf numFmtId="0" fontId="3" fillId="0" borderId="42" xfId="0" applyFont="1" applyFill="1" applyBorder="1" applyAlignment="1">
      <alignment horizontal="distributed"/>
    </xf>
    <xf numFmtId="0" fontId="3" fillId="0" borderId="43" xfId="0" applyFont="1" applyFill="1" applyBorder="1"/>
    <xf numFmtId="0" fontId="9" fillId="0" borderId="57" xfId="0" applyFont="1" applyFill="1" applyBorder="1"/>
    <xf numFmtId="0" fontId="9" fillId="0" borderId="58" xfId="0" applyFont="1" applyFill="1" applyBorder="1" applyAlignment="1">
      <alignment horizontal="distributed"/>
    </xf>
    <xf numFmtId="0" fontId="9" fillId="0" borderId="59" xfId="0" applyFont="1" applyFill="1" applyBorder="1"/>
    <xf numFmtId="0" fontId="9" fillId="0" borderId="61" xfId="0" applyFont="1" applyFill="1" applyBorder="1"/>
    <xf numFmtId="0" fontId="9" fillId="0" borderId="62" xfId="0" applyFont="1" applyFill="1" applyBorder="1" applyAlignment="1">
      <alignment horizontal="distributed"/>
    </xf>
    <xf numFmtId="0" fontId="9" fillId="0" borderId="63" xfId="0" applyFont="1" applyFill="1" applyBorder="1"/>
    <xf numFmtId="0" fontId="9" fillId="0" borderId="53" xfId="0" applyFont="1" applyFill="1" applyBorder="1"/>
    <xf numFmtId="0" fontId="9" fillId="0" borderId="54" xfId="0" applyFont="1" applyFill="1" applyBorder="1" applyAlignment="1">
      <alignment horizontal="distributed"/>
    </xf>
    <xf numFmtId="0" fontId="9" fillId="0" borderId="55" xfId="0" applyFont="1" applyFill="1" applyBorder="1"/>
    <xf numFmtId="0" fontId="9" fillId="0" borderId="69" xfId="0" applyFont="1" applyFill="1" applyBorder="1"/>
    <xf numFmtId="0" fontId="9" fillId="0" borderId="70" xfId="0" applyFont="1" applyFill="1" applyBorder="1" applyAlignment="1">
      <alignment horizontal="distributed"/>
    </xf>
    <xf numFmtId="0" fontId="9" fillId="0" borderId="71" xfId="0" applyFont="1" applyFill="1" applyBorder="1"/>
    <xf numFmtId="0" fontId="9" fillId="0" borderId="93" xfId="0" applyFont="1" applyFill="1" applyBorder="1"/>
    <xf numFmtId="0" fontId="9" fillId="0" borderId="94" xfId="0" applyFont="1" applyFill="1" applyBorder="1" applyAlignment="1">
      <alignment horizontal="distributed"/>
    </xf>
    <xf numFmtId="0" fontId="9" fillId="0" borderId="95" xfId="0" applyFont="1" applyFill="1" applyBorder="1"/>
    <xf numFmtId="0" fontId="9" fillId="0" borderId="0" xfId="0" applyFont="1"/>
    <xf numFmtId="38" fontId="9" fillId="0" borderId="0" xfId="2" applyFont="1"/>
    <xf numFmtId="0" fontId="3" fillId="0" borderId="0" xfId="0" applyFont="1" applyAlignment="1">
      <alignment vertical="center"/>
    </xf>
    <xf numFmtId="0" fontId="9" fillId="0" borderId="98" xfId="0" applyFont="1" applyBorder="1" applyAlignment="1">
      <alignment horizontal="distributed"/>
    </xf>
    <xf numFmtId="0" fontId="9" fillId="0" borderId="99" xfId="0" applyFont="1" applyBorder="1"/>
    <xf numFmtId="38" fontId="7" fillId="0" borderId="100" xfId="2" applyFont="1" applyBorder="1"/>
    <xf numFmtId="38" fontId="7" fillId="0" borderId="97" xfId="2" applyFont="1" applyBorder="1"/>
    <xf numFmtId="0" fontId="9" fillId="0" borderId="101" xfId="0" applyFont="1" applyBorder="1"/>
    <xf numFmtId="0" fontId="9" fillId="0" borderId="102" xfId="0" applyFont="1" applyBorder="1" applyAlignment="1">
      <alignment horizontal="distributed"/>
    </xf>
    <xf numFmtId="0" fontId="9" fillId="0" borderId="103" xfId="0" applyFont="1" applyBorder="1"/>
    <xf numFmtId="38" fontId="7" fillId="0" borderId="104" xfId="2" applyFont="1" applyBorder="1"/>
    <xf numFmtId="38" fontId="7" fillId="0" borderId="105" xfId="2" applyFont="1" applyBorder="1"/>
    <xf numFmtId="38" fontId="7" fillId="0" borderId="106" xfId="2" applyFont="1" applyBorder="1"/>
    <xf numFmtId="38" fontId="7" fillId="0" borderId="107" xfId="2" applyFont="1" applyBorder="1"/>
    <xf numFmtId="176" fontId="7" fillId="0" borderId="107" xfId="0" applyNumberFormat="1" applyFont="1" applyBorder="1" applyAlignment="1">
      <alignment horizontal="right"/>
    </xf>
    <xf numFmtId="176" fontId="7" fillId="0" borderId="105" xfId="0" applyNumberFormat="1" applyFont="1" applyBorder="1" applyAlignment="1">
      <alignment horizontal="right"/>
    </xf>
    <xf numFmtId="176" fontId="7" fillId="0" borderId="108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109" xfId="0" applyFont="1" applyBorder="1" applyAlignment="1">
      <alignment horizontal="distributed"/>
    </xf>
    <xf numFmtId="0" fontId="9" fillId="0" borderId="110" xfId="0" applyFont="1" applyBorder="1"/>
    <xf numFmtId="38" fontId="7" fillId="0" borderId="111" xfId="2" applyFont="1" applyBorder="1"/>
    <xf numFmtId="38" fontId="7" fillId="0" borderId="7" xfId="2" applyFont="1" applyBorder="1"/>
    <xf numFmtId="38" fontId="7" fillId="0" borderId="8" xfId="2" applyFont="1" applyBorder="1"/>
    <xf numFmtId="38" fontId="7" fillId="0" borderId="6" xfId="2" applyFont="1" applyBorder="1"/>
    <xf numFmtId="176" fontId="7" fillId="0" borderId="6" xfId="0" applyNumberFormat="1" applyFont="1" applyBorder="1" applyAlignment="1">
      <alignment horizontal="right"/>
    </xf>
    <xf numFmtId="176" fontId="7" fillId="0" borderId="7" xfId="0" applyNumberFormat="1" applyFont="1" applyBorder="1" applyAlignment="1">
      <alignment horizontal="right"/>
    </xf>
    <xf numFmtId="176" fontId="7" fillId="0" borderId="26" xfId="0" applyNumberFormat="1" applyFont="1" applyBorder="1" applyAlignment="1">
      <alignment horizontal="right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7" fillId="0" borderId="14" xfId="2" applyFont="1" applyBorder="1"/>
    <xf numFmtId="38" fontId="7" fillId="0" borderId="15" xfId="2" applyFont="1" applyBorder="1"/>
    <xf numFmtId="38" fontId="7" fillId="0" borderId="112" xfId="2" applyFont="1" applyFill="1" applyBorder="1"/>
    <xf numFmtId="38" fontId="7" fillId="0" borderId="113" xfId="2" applyFont="1" applyFill="1" applyBorder="1"/>
    <xf numFmtId="38" fontId="7" fillId="0" borderId="114" xfId="2" applyFont="1" applyFill="1" applyBorder="1"/>
    <xf numFmtId="176" fontId="7" fillId="0" borderId="112" xfId="0" applyNumberFormat="1" applyFont="1" applyFill="1" applyBorder="1" applyAlignment="1">
      <alignment horizontal="right"/>
    </xf>
    <xf numFmtId="176" fontId="7" fillId="0" borderId="113" xfId="0" applyNumberFormat="1" applyFont="1" applyFill="1" applyBorder="1" applyAlignment="1">
      <alignment horizontal="right"/>
    </xf>
    <xf numFmtId="176" fontId="7" fillId="0" borderId="115" xfId="0" applyNumberFormat="1" applyFont="1" applyFill="1" applyBorder="1" applyAlignment="1">
      <alignment horizontal="right"/>
    </xf>
    <xf numFmtId="38" fontId="7" fillId="0" borderId="0" xfId="2" applyFont="1" applyFill="1"/>
    <xf numFmtId="38" fontId="7" fillId="0" borderId="116" xfId="2" applyFont="1" applyFill="1" applyBorder="1"/>
    <xf numFmtId="38" fontId="7" fillId="0" borderId="117" xfId="2" applyFont="1" applyFill="1" applyBorder="1"/>
    <xf numFmtId="38" fontId="7" fillId="0" borderId="118" xfId="2" applyFont="1" applyFill="1" applyBorder="1"/>
    <xf numFmtId="38" fontId="7" fillId="0" borderId="119" xfId="2" applyFont="1" applyFill="1" applyBorder="1"/>
    <xf numFmtId="38" fontId="7" fillId="0" borderId="120" xfId="2" applyFont="1" applyFill="1" applyBorder="1"/>
    <xf numFmtId="38" fontId="7" fillId="0" borderId="121" xfId="2" applyFont="1" applyFill="1" applyBorder="1"/>
    <xf numFmtId="38" fontId="7" fillId="0" borderId="122" xfId="2" applyFont="1" applyFill="1" applyBorder="1"/>
    <xf numFmtId="38" fontId="7" fillId="0" borderId="123" xfId="2" applyFont="1" applyFill="1" applyBorder="1"/>
    <xf numFmtId="38" fontId="7" fillId="0" borderId="124" xfId="2" applyFont="1" applyFill="1" applyBorder="1"/>
    <xf numFmtId="38" fontId="7" fillId="0" borderId="72" xfId="2" applyNumberFormat="1" applyFont="1" applyFill="1" applyBorder="1"/>
    <xf numFmtId="38" fontId="3" fillId="0" borderId="29" xfId="1" applyFont="1" applyFill="1" applyBorder="1"/>
    <xf numFmtId="38" fontId="3" fillId="0" borderId="30" xfId="1" applyFont="1" applyFill="1" applyBorder="1"/>
    <xf numFmtId="38" fontId="3" fillId="0" borderId="32" xfId="1" applyFont="1" applyFill="1" applyBorder="1"/>
    <xf numFmtId="38" fontId="3" fillId="0" borderId="21" xfId="1" applyFont="1" applyFill="1" applyBorder="1"/>
    <xf numFmtId="38" fontId="3" fillId="0" borderId="125" xfId="1" applyFont="1" applyFill="1" applyBorder="1"/>
    <xf numFmtId="38" fontId="3" fillId="0" borderId="35" xfId="1" applyFont="1" applyFill="1" applyBorder="1"/>
    <xf numFmtId="38" fontId="3" fillId="0" borderId="22" xfId="1" applyFont="1" applyFill="1" applyBorder="1"/>
    <xf numFmtId="38" fontId="7" fillId="0" borderId="126" xfId="2" applyFont="1" applyBorder="1"/>
    <xf numFmtId="38" fontId="7" fillId="0" borderId="127" xfId="2" applyFont="1" applyBorder="1"/>
    <xf numFmtId="38" fontId="7" fillId="0" borderId="56" xfId="2" applyNumberFormat="1" applyFont="1" applyFill="1" applyBorder="1"/>
    <xf numFmtId="38" fontId="7" fillId="0" borderId="60" xfId="2" applyNumberFormat="1" applyFont="1" applyFill="1" applyBorder="1"/>
    <xf numFmtId="38" fontId="7" fillId="0" borderId="64" xfId="2" applyNumberFormat="1" applyFont="1" applyFill="1" applyBorder="1"/>
    <xf numFmtId="38" fontId="7" fillId="0" borderId="96" xfId="2" applyNumberFormat="1" applyFont="1" applyFill="1" applyBorder="1"/>
    <xf numFmtId="38" fontId="7" fillId="0" borderId="24" xfId="2" applyNumberFormat="1" applyFont="1" applyFill="1" applyBorder="1"/>
    <xf numFmtId="38" fontId="7" fillId="0" borderId="30" xfId="2" applyNumberFormat="1" applyFont="1" applyFill="1" applyBorder="1"/>
    <xf numFmtId="38" fontId="7" fillId="0" borderId="21" xfId="2" applyNumberFormat="1" applyFont="1" applyFill="1" applyBorder="1"/>
    <xf numFmtId="38" fontId="7" fillId="0" borderId="65" xfId="2" applyNumberFormat="1" applyFont="1" applyFill="1" applyBorder="1"/>
    <xf numFmtId="38" fontId="7" fillId="0" borderId="15" xfId="2" applyNumberFormat="1" applyFont="1" applyFill="1" applyBorder="1"/>
    <xf numFmtId="38" fontId="7" fillId="0" borderId="14" xfId="2" applyNumberFormat="1" applyFont="1" applyFill="1" applyBorder="1"/>
    <xf numFmtId="38" fontId="7" fillId="0" borderId="29" xfId="2" applyNumberFormat="1" applyFont="1" applyFill="1" applyBorder="1"/>
    <xf numFmtId="38" fontId="7" fillId="0" borderId="32" xfId="2" applyNumberFormat="1" applyFont="1" applyFill="1" applyBorder="1"/>
    <xf numFmtId="38" fontId="7" fillId="0" borderId="67" xfId="2" applyNumberFormat="1" applyFont="1" applyFill="1" applyBorder="1"/>
    <xf numFmtId="38" fontId="7" fillId="0" borderId="23" xfId="2" applyNumberFormat="1" applyFont="1" applyFill="1" applyBorder="1"/>
    <xf numFmtId="0" fontId="12" fillId="2" borderId="0" xfId="0" applyFont="1" applyFill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7" fillId="2" borderId="0" xfId="3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left" vertical="center"/>
    </xf>
    <xf numFmtId="0" fontId="19" fillId="2" borderId="0" xfId="4" applyFont="1" applyFill="1" applyBorder="1" applyAlignment="1" applyProtection="1">
      <alignment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0" xfId="4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left" vertical="center"/>
    </xf>
    <xf numFmtId="0" fontId="19" fillId="2" borderId="0" xfId="4" applyFont="1" applyFill="1" applyAlignment="1" applyProtection="1"/>
    <xf numFmtId="0" fontId="14" fillId="2" borderId="0" xfId="0" applyFont="1" applyFill="1" applyAlignment="1"/>
    <xf numFmtId="0" fontId="20" fillId="2" borderId="0" xfId="4" applyFont="1" applyFill="1" applyBorder="1" applyAlignment="1" applyProtection="1">
      <alignment vertical="center"/>
    </xf>
    <xf numFmtId="0" fontId="21" fillId="2" borderId="0" xfId="0" applyFont="1" applyFill="1" applyAlignment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9" fillId="2" borderId="0" xfId="3" applyFont="1" applyFill="1" applyBorder="1" applyAlignment="1" applyProtection="1">
      <alignment horizontal="left" vertical="center"/>
    </xf>
    <xf numFmtId="0" fontId="19" fillId="2" borderId="0" xfId="4" applyFont="1" applyFill="1" applyBorder="1" applyAlignment="1" applyProtection="1">
      <alignment horizontal="left" vertical="center"/>
    </xf>
    <xf numFmtId="0" fontId="16" fillId="2" borderId="0" xfId="3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left" vertical="top" wrapText="1"/>
    </xf>
    <xf numFmtId="38" fontId="3" fillId="0" borderId="81" xfId="1" applyFont="1" applyFill="1" applyBorder="1" applyAlignment="1">
      <alignment horizontal="left"/>
    </xf>
    <xf numFmtId="38" fontId="3" fillId="0" borderId="82" xfId="1" applyFont="1" applyFill="1" applyBorder="1" applyAlignment="1">
      <alignment horizontal="left"/>
    </xf>
    <xf numFmtId="38" fontId="3" fillId="0" borderId="83" xfId="1" applyFont="1" applyFill="1" applyBorder="1" applyAlignment="1">
      <alignment horizontal="left"/>
    </xf>
    <xf numFmtId="38" fontId="3" fillId="0" borderId="134" xfId="1" applyFont="1" applyFill="1" applyBorder="1" applyAlignment="1">
      <alignment horizontal="left"/>
    </xf>
    <xf numFmtId="38" fontId="3" fillId="0" borderId="55" xfId="1" applyFont="1" applyFill="1" applyBorder="1" applyAlignment="1">
      <alignment horizontal="left"/>
    </xf>
    <xf numFmtId="38" fontId="3" fillId="0" borderId="135" xfId="1" applyFont="1" applyFill="1" applyBorder="1" applyAlignment="1">
      <alignment horizontal="left"/>
    </xf>
    <xf numFmtId="38" fontId="3" fillId="0" borderId="59" xfId="1" applyFont="1" applyFill="1" applyBorder="1" applyAlignment="1">
      <alignment horizontal="left"/>
    </xf>
    <xf numFmtId="38" fontId="3" fillId="0" borderId="130" xfId="1" applyFont="1" applyFill="1" applyBorder="1" applyAlignment="1">
      <alignment horizontal="left"/>
    </xf>
    <xf numFmtId="38" fontId="3" fillId="0" borderId="131" xfId="1" applyFont="1" applyFill="1" applyBorder="1" applyAlignment="1">
      <alignment horizontal="left"/>
    </xf>
    <xf numFmtId="38" fontId="3" fillId="0" borderId="132" xfId="1" applyFont="1" applyFill="1" applyBorder="1" applyAlignment="1">
      <alignment horizontal="left"/>
    </xf>
    <xf numFmtId="38" fontId="3" fillId="0" borderId="93" xfId="1" applyFont="1" applyFill="1" applyBorder="1" applyAlignment="1">
      <alignment horizontal="left"/>
    </xf>
    <xf numFmtId="38" fontId="3" fillId="0" borderId="94" xfId="1" applyFont="1" applyFill="1" applyBorder="1" applyAlignment="1">
      <alignment horizontal="left"/>
    </xf>
    <xf numFmtId="38" fontId="3" fillId="0" borderId="95" xfId="1" applyFont="1" applyFill="1" applyBorder="1" applyAlignment="1">
      <alignment horizontal="left"/>
    </xf>
    <xf numFmtId="38" fontId="6" fillId="0" borderId="2" xfId="1" applyFont="1" applyFill="1" applyBorder="1" applyAlignment="1">
      <alignment horizontal="left"/>
    </xf>
    <xf numFmtId="38" fontId="6" fillId="0" borderId="109" xfId="1" applyFont="1" applyFill="1" applyBorder="1" applyAlignment="1">
      <alignment horizontal="left"/>
    </xf>
    <xf numFmtId="38" fontId="6" fillId="0" borderId="110" xfId="1" applyFont="1" applyFill="1" applyBorder="1" applyAlignment="1">
      <alignment horizontal="left"/>
    </xf>
    <xf numFmtId="38" fontId="3" fillId="0" borderId="133" xfId="1" applyFont="1" applyFill="1" applyBorder="1" applyAlignment="1">
      <alignment horizontal="left"/>
    </xf>
    <xf numFmtId="38" fontId="3" fillId="0" borderId="41" xfId="1" applyFont="1" applyFill="1" applyBorder="1" applyAlignment="1">
      <alignment horizontal="left" vertical="center"/>
    </xf>
    <xf numFmtId="38" fontId="3" fillId="0" borderId="42" xfId="1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left" vertical="center"/>
    </xf>
    <xf numFmtId="38" fontId="10" fillId="0" borderId="0" xfId="1" applyFont="1" applyFill="1" applyAlignment="1">
      <alignment horizontal="center"/>
    </xf>
    <xf numFmtId="38" fontId="0" fillId="0" borderId="37" xfId="1" applyFont="1" applyFill="1" applyBorder="1" applyAlignment="1">
      <alignment horizontal="left" vertical="center" indent="4"/>
    </xf>
    <xf numFmtId="38" fontId="3" fillId="0" borderId="38" xfId="1" applyFont="1" applyFill="1" applyBorder="1" applyAlignment="1">
      <alignment horizontal="left" vertical="center" indent="4"/>
    </xf>
    <xf numFmtId="38" fontId="3" fillId="0" borderId="39" xfId="1" applyFont="1" applyFill="1" applyBorder="1" applyAlignment="1">
      <alignment horizontal="left" vertical="center" indent="4"/>
    </xf>
    <xf numFmtId="38" fontId="3" fillId="0" borderId="128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38" fontId="3" fillId="0" borderId="39" xfId="1" applyFont="1" applyFill="1" applyBorder="1" applyAlignment="1">
      <alignment horizontal="center" vertical="center"/>
    </xf>
    <xf numFmtId="38" fontId="3" fillId="0" borderId="129" xfId="1" applyFont="1" applyFill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38" fontId="7" fillId="0" borderId="38" xfId="2" applyFont="1" applyBorder="1" applyAlignment="1">
      <alignment horizontal="center" vertical="center"/>
    </xf>
    <xf numFmtId="38" fontId="7" fillId="0" borderId="39" xfId="2" applyFont="1" applyBorder="1" applyAlignment="1">
      <alignment horizontal="center" vertical="center"/>
    </xf>
    <xf numFmtId="38" fontId="7" fillId="0" borderId="128" xfId="2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38" fontId="7" fillId="0" borderId="100" xfId="2" applyFont="1" applyBorder="1" applyAlignment="1">
      <alignment horizontal="center" vertical="center"/>
    </xf>
    <xf numFmtId="38" fontId="7" fillId="0" borderId="143" xfId="2" applyFont="1" applyBorder="1" applyAlignment="1">
      <alignment horizontal="center" vertical="center"/>
    </xf>
    <xf numFmtId="38" fontId="7" fillId="0" borderId="97" xfId="2" applyFont="1" applyBorder="1" applyAlignment="1">
      <alignment horizontal="center" vertical="center"/>
    </xf>
    <xf numFmtId="38" fontId="7" fillId="0" borderId="138" xfId="2" applyFont="1" applyBorder="1" applyAlignment="1">
      <alignment horizontal="center" vertical="center"/>
    </xf>
    <xf numFmtId="38" fontId="7" fillId="0" borderId="139" xfId="2" applyFont="1" applyBorder="1" applyAlignment="1">
      <alignment horizontal="center" vertical="center"/>
    </xf>
    <xf numFmtId="38" fontId="7" fillId="0" borderId="140" xfId="2" applyFont="1" applyBorder="1" applyAlignment="1">
      <alignment horizontal="center" vertical="center"/>
    </xf>
    <xf numFmtId="38" fontId="7" fillId="0" borderId="136" xfId="2" applyFont="1" applyBorder="1" applyAlignment="1">
      <alignment horizontal="center" vertical="center"/>
    </xf>
    <xf numFmtId="38" fontId="7" fillId="0" borderId="137" xfId="2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38" fontId="7" fillId="0" borderId="38" xfId="2" applyFont="1" applyFill="1" applyBorder="1" applyAlignment="1">
      <alignment horizontal="center" vertical="center"/>
    </xf>
    <xf numFmtId="38" fontId="7" fillId="0" borderId="39" xfId="2" applyFont="1" applyFill="1" applyBorder="1" applyAlignment="1">
      <alignment horizontal="center" vertical="center"/>
    </xf>
    <xf numFmtId="38" fontId="7" fillId="0" borderId="128" xfId="2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38" fontId="7" fillId="0" borderId="51" xfId="2" applyFont="1" applyFill="1" applyBorder="1" applyAlignment="1">
      <alignment horizontal="center" vertical="center"/>
    </xf>
    <xf numFmtId="38" fontId="7" fillId="0" borderId="49" xfId="2" applyFont="1" applyFill="1" applyBorder="1" applyAlignment="1">
      <alignment horizontal="center" vertical="center"/>
    </xf>
    <xf numFmtId="38" fontId="7" fillId="0" borderId="50" xfId="2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</cellXfs>
  <cellStyles count="5">
    <cellStyle name="ハイパーリンク" xfId="3" builtinId="8"/>
    <cellStyle name="ハイパーリンク_H18市町村税の概況" xfId="4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895350"/>
          <a:ext cx="1676400" cy="676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G51"/>
  <sheetViews>
    <sheetView tabSelected="1" zoomScale="70" zoomScaleNormal="70" zoomScaleSheetLayoutView="100" workbookViewId="0">
      <selection activeCell="J20" sqref="J20"/>
    </sheetView>
  </sheetViews>
  <sheetFormatPr defaultColWidth="2.625" defaultRowHeight="13.5" x14ac:dyDescent="0.15"/>
  <cols>
    <col min="1" max="16384" width="2.625" style="322"/>
  </cols>
  <sheetData>
    <row r="14" spans="1:33" ht="13.5" customHeight="1" x14ac:dyDescent="0.15">
      <c r="A14" s="338" t="s">
        <v>127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</row>
    <row r="15" spans="1:33" ht="13.5" customHeight="1" x14ac:dyDescent="0.15">
      <c r="A15" s="338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</row>
    <row r="16" spans="1:33" x14ac:dyDescent="0.15">
      <c r="A16" s="338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</row>
    <row r="21" spans="1:33" x14ac:dyDescent="0.15">
      <c r="A21" s="339" t="s">
        <v>158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</row>
    <row r="22" spans="1:33" x14ac:dyDescent="0.15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</row>
    <row r="46" spans="1:33" x14ac:dyDescent="0.15">
      <c r="A46" s="339" t="s">
        <v>159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</row>
    <row r="47" spans="1:33" x14ac:dyDescent="0.15">
      <c r="A47" s="339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</row>
    <row r="50" spans="1:33" x14ac:dyDescent="0.15">
      <c r="A50" s="339" t="s">
        <v>128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</row>
    <row r="51" spans="1:33" x14ac:dyDescent="0.15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</sheetData>
  <mergeCells count="4">
    <mergeCell ref="A14:AG16"/>
    <mergeCell ref="A21:AG22"/>
    <mergeCell ref="A46:AG47"/>
    <mergeCell ref="A50:AG51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99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14972221</v>
      </c>
      <c r="F5" s="154">
        <v>407489</v>
      </c>
      <c r="G5" s="155">
        <v>15379710</v>
      </c>
      <c r="H5" s="156">
        <v>14804346</v>
      </c>
      <c r="I5" s="154">
        <v>142151</v>
      </c>
      <c r="J5" s="155">
        <v>14946497</v>
      </c>
      <c r="K5" s="157">
        <v>98.878756865798337</v>
      </c>
      <c r="L5" s="158">
        <v>34.884622652390618</v>
      </c>
      <c r="M5" s="159">
        <v>97.183217368858067</v>
      </c>
    </row>
    <row r="6" spans="1:13" ht="18" customHeight="1" x14ac:dyDescent="0.15">
      <c r="A6" s="152"/>
      <c r="B6" s="79"/>
      <c r="C6" s="80" t="s">
        <v>1</v>
      </c>
      <c r="D6" s="81"/>
      <c r="E6" s="160">
        <v>3880291</v>
      </c>
      <c r="F6" s="161">
        <v>158039</v>
      </c>
      <c r="G6" s="162">
        <v>4038330</v>
      </c>
      <c r="H6" s="163">
        <v>3834117</v>
      </c>
      <c r="I6" s="161">
        <v>56899</v>
      </c>
      <c r="J6" s="162">
        <v>3891016</v>
      </c>
      <c r="K6" s="164">
        <v>98.810037700780683</v>
      </c>
      <c r="L6" s="165">
        <v>36.003138465821728</v>
      </c>
      <c r="M6" s="166">
        <v>96.3521059447841</v>
      </c>
    </row>
    <row r="7" spans="1:13" ht="18" customHeight="1" x14ac:dyDescent="0.15">
      <c r="A7" s="152"/>
      <c r="B7" s="79"/>
      <c r="C7" s="80" t="s">
        <v>2</v>
      </c>
      <c r="D7" s="81"/>
      <c r="E7" s="160">
        <v>1700522</v>
      </c>
      <c r="F7" s="161">
        <v>41435</v>
      </c>
      <c r="G7" s="162">
        <v>1741957</v>
      </c>
      <c r="H7" s="163">
        <v>1672943</v>
      </c>
      <c r="I7" s="161">
        <v>22518</v>
      </c>
      <c r="J7" s="162">
        <v>1695461</v>
      </c>
      <c r="K7" s="164">
        <v>98.378203869164878</v>
      </c>
      <c r="L7" s="165">
        <v>54.345360202727164</v>
      </c>
      <c r="M7" s="166">
        <v>97.330818154523897</v>
      </c>
    </row>
    <row r="8" spans="1:13" ht="18" customHeight="1" x14ac:dyDescent="0.15">
      <c r="A8" s="152"/>
      <c r="B8" s="79"/>
      <c r="C8" s="80" t="s">
        <v>3</v>
      </c>
      <c r="D8" s="81"/>
      <c r="E8" s="160">
        <v>4593198</v>
      </c>
      <c r="F8" s="161">
        <v>170420</v>
      </c>
      <c r="G8" s="162">
        <v>4763618</v>
      </c>
      <c r="H8" s="163">
        <v>4539222</v>
      </c>
      <c r="I8" s="161">
        <v>55304</v>
      </c>
      <c r="J8" s="162">
        <v>4594526</v>
      </c>
      <c r="K8" s="164">
        <v>98.824871037564677</v>
      </c>
      <c r="L8" s="165">
        <v>32.451590188944962</v>
      </c>
      <c r="M8" s="166">
        <v>96.450345094841779</v>
      </c>
    </row>
    <row r="9" spans="1:13" ht="18" customHeight="1" x14ac:dyDescent="0.15">
      <c r="A9" s="152"/>
      <c r="B9" s="89"/>
      <c r="C9" s="90" t="s">
        <v>4</v>
      </c>
      <c r="D9" s="91"/>
      <c r="E9" s="167">
        <v>1866024</v>
      </c>
      <c r="F9" s="168">
        <v>113389</v>
      </c>
      <c r="G9" s="169">
        <v>1979413</v>
      </c>
      <c r="H9" s="170">
        <v>1834741</v>
      </c>
      <c r="I9" s="168">
        <v>37949</v>
      </c>
      <c r="J9" s="169">
        <v>1872690</v>
      </c>
      <c r="K9" s="171">
        <v>98.323547821464246</v>
      </c>
      <c r="L9" s="172">
        <v>33.467973083808836</v>
      </c>
      <c r="M9" s="173">
        <v>94.608351061653124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1782481</v>
      </c>
      <c r="F10" s="175">
        <v>72296</v>
      </c>
      <c r="G10" s="176">
        <v>1854777</v>
      </c>
      <c r="H10" s="177">
        <v>1752008</v>
      </c>
      <c r="I10" s="175">
        <v>24170</v>
      </c>
      <c r="J10" s="176">
        <v>1776178</v>
      </c>
      <c r="K10" s="178">
        <v>98.290416559839912</v>
      </c>
      <c r="L10" s="179">
        <v>33.432001770499056</v>
      </c>
      <c r="M10" s="180">
        <v>95.76234771080297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5022796</v>
      </c>
      <c r="F11" s="161">
        <v>251040</v>
      </c>
      <c r="G11" s="162">
        <v>5273836</v>
      </c>
      <c r="H11" s="163">
        <v>4918152</v>
      </c>
      <c r="I11" s="161">
        <v>90989</v>
      </c>
      <c r="J11" s="162">
        <v>5009141</v>
      </c>
      <c r="K11" s="164">
        <v>97.916618552694558</v>
      </c>
      <c r="L11" s="165">
        <v>36.244821542383683</v>
      </c>
      <c r="M11" s="166">
        <v>94.980977793014418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2415014</v>
      </c>
      <c r="F12" s="161">
        <v>73689</v>
      </c>
      <c r="G12" s="162">
        <v>2488703</v>
      </c>
      <c r="H12" s="163">
        <v>2390720</v>
      </c>
      <c r="I12" s="161">
        <v>23322</v>
      </c>
      <c r="J12" s="162">
        <v>2414042</v>
      </c>
      <c r="K12" s="164">
        <v>98.994043098714954</v>
      </c>
      <c r="L12" s="165">
        <v>31.649228514432277</v>
      </c>
      <c r="M12" s="166">
        <v>97.00000361634153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3470903</v>
      </c>
      <c r="F13" s="161">
        <v>188025</v>
      </c>
      <c r="G13" s="162">
        <v>3658928</v>
      </c>
      <c r="H13" s="163">
        <v>3404090</v>
      </c>
      <c r="I13" s="161">
        <v>81960</v>
      </c>
      <c r="J13" s="162">
        <v>3486050</v>
      </c>
      <c r="K13" s="164">
        <v>98.075054243809177</v>
      </c>
      <c r="L13" s="165">
        <v>43.589948145193461</v>
      </c>
      <c r="M13" s="166">
        <v>95.275173493438515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1706658</v>
      </c>
      <c r="F14" s="168">
        <v>45164</v>
      </c>
      <c r="G14" s="169">
        <v>1751822</v>
      </c>
      <c r="H14" s="170">
        <v>1691755</v>
      </c>
      <c r="I14" s="168">
        <v>21662</v>
      </c>
      <c r="J14" s="169">
        <v>1713417</v>
      </c>
      <c r="K14" s="171">
        <v>99.126772909393679</v>
      </c>
      <c r="L14" s="172">
        <v>47.962979364095297</v>
      </c>
      <c r="M14" s="173">
        <v>97.807711057401946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1176298</v>
      </c>
      <c r="F15" s="175">
        <v>34424</v>
      </c>
      <c r="G15" s="176">
        <v>1210722</v>
      </c>
      <c r="H15" s="177">
        <v>1161857</v>
      </c>
      <c r="I15" s="175">
        <v>13088</v>
      </c>
      <c r="J15" s="176">
        <v>1174945</v>
      </c>
      <c r="K15" s="178">
        <v>98.772334901530058</v>
      </c>
      <c r="L15" s="179">
        <v>38.019986056239837</v>
      </c>
      <c r="M15" s="180">
        <v>97.04498638002778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111938</v>
      </c>
      <c r="F16" s="154">
        <v>9511</v>
      </c>
      <c r="G16" s="155">
        <v>121449</v>
      </c>
      <c r="H16" s="156">
        <v>108237</v>
      </c>
      <c r="I16" s="154">
        <v>885</v>
      </c>
      <c r="J16" s="155">
        <v>109122</v>
      </c>
      <c r="K16" s="157">
        <v>96.693705444085126</v>
      </c>
      <c r="L16" s="158">
        <v>9.3050152455052046</v>
      </c>
      <c r="M16" s="159">
        <v>89.850060519230297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60230</v>
      </c>
      <c r="F17" s="161">
        <v>1865</v>
      </c>
      <c r="G17" s="162">
        <v>62095</v>
      </c>
      <c r="H17" s="163">
        <v>59896</v>
      </c>
      <c r="I17" s="161">
        <v>901</v>
      </c>
      <c r="J17" s="162">
        <v>60797</v>
      </c>
      <c r="K17" s="164">
        <v>99.44545907355139</v>
      </c>
      <c r="L17" s="165">
        <v>48.310991957104562</v>
      </c>
      <c r="M17" s="166">
        <v>97.909654561558895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46936</v>
      </c>
      <c r="F18" s="161">
        <v>2534</v>
      </c>
      <c r="G18" s="162">
        <v>49470</v>
      </c>
      <c r="H18" s="163">
        <v>46487</v>
      </c>
      <c r="I18" s="161">
        <v>540</v>
      </c>
      <c r="J18" s="162">
        <v>47027</v>
      </c>
      <c r="K18" s="164">
        <v>99.043378217146753</v>
      </c>
      <c r="L18" s="165">
        <v>21.310181531176006</v>
      </c>
      <c r="M18" s="166">
        <v>95.061653527390334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176966</v>
      </c>
      <c r="F19" s="168">
        <v>6300</v>
      </c>
      <c r="G19" s="169">
        <v>183266</v>
      </c>
      <c r="H19" s="170">
        <v>174673</v>
      </c>
      <c r="I19" s="168">
        <v>3196</v>
      </c>
      <c r="J19" s="169">
        <v>177869</v>
      </c>
      <c r="K19" s="171">
        <v>98.704270876891613</v>
      </c>
      <c r="L19" s="172">
        <v>50.730158730158728</v>
      </c>
      <c r="M19" s="173">
        <v>97.055100236814255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282400</v>
      </c>
      <c r="F20" s="175">
        <v>8899</v>
      </c>
      <c r="G20" s="176">
        <v>291299</v>
      </c>
      <c r="H20" s="177">
        <v>277689</v>
      </c>
      <c r="I20" s="175">
        <v>5795</v>
      </c>
      <c r="J20" s="176">
        <v>283484</v>
      </c>
      <c r="K20" s="178">
        <v>98.331798866855522</v>
      </c>
      <c r="L20" s="179">
        <v>65.119676368131252</v>
      </c>
      <c r="M20" s="180">
        <v>97.317189554375403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369375</v>
      </c>
      <c r="F21" s="161">
        <v>12096</v>
      </c>
      <c r="G21" s="162">
        <v>381471</v>
      </c>
      <c r="H21" s="163">
        <v>364844</v>
      </c>
      <c r="I21" s="161">
        <v>3996</v>
      </c>
      <c r="J21" s="162">
        <v>368840</v>
      </c>
      <c r="K21" s="164">
        <v>98.773333333333341</v>
      </c>
      <c r="L21" s="165">
        <v>33.035714285714285</v>
      </c>
      <c r="M21" s="166">
        <v>96.688870189345977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157851</v>
      </c>
      <c r="F22" s="161">
        <v>2198</v>
      </c>
      <c r="G22" s="162">
        <v>160049</v>
      </c>
      <c r="H22" s="163">
        <v>154826</v>
      </c>
      <c r="I22" s="161">
        <v>1448</v>
      </c>
      <c r="J22" s="162">
        <v>156274</v>
      </c>
      <c r="K22" s="164">
        <v>98.083635833792627</v>
      </c>
      <c r="L22" s="165">
        <v>65.878070973612381</v>
      </c>
      <c r="M22" s="166">
        <v>97.641347337377923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329384</v>
      </c>
      <c r="F23" s="161">
        <v>14061</v>
      </c>
      <c r="G23" s="162">
        <v>343445</v>
      </c>
      <c r="H23" s="163">
        <v>323715</v>
      </c>
      <c r="I23" s="161">
        <v>5012</v>
      </c>
      <c r="J23" s="162">
        <v>328727</v>
      </c>
      <c r="K23" s="164">
        <v>98.278908508002814</v>
      </c>
      <c r="L23" s="165">
        <v>35.644690989261072</v>
      </c>
      <c r="M23" s="166">
        <v>95.714597679395538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111207</v>
      </c>
      <c r="F24" s="168">
        <v>3239</v>
      </c>
      <c r="G24" s="169">
        <v>114446</v>
      </c>
      <c r="H24" s="170">
        <v>110318</v>
      </c>
      <c r="I24" s="168">
        <v>1464</v>
      </c>
      <c r="J24" s="169">
        <v>111782</v>
      </c>
      <c r="K24" s="171">
        <v>99.200589890924135</v>
      </c>
      <c r="L24" s="172">
        <v>45.199135535659153</v>
      </c>
      <c r="M24" s="173">
        <v>97.672264648830023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1363595</v>
      </c>
      <c r="F25" s="175">
        <v>56607</v>
      </c>
      <c r="G25" s="176">
        <v>1420202</v>
      </c>
      <c r="H25" s="177">
        <v>1338044</v>
      </c>
      <c r="I25" s="175">
        <v>25070</v>
      </c>
      <c r="J25" s="176">
        <v>1363114</v>
      </c>
      <c r="K25" s="178">
        <v>98.126203161495894</v>
      </c>
      <c r="L25" s="179">
        <v>44.287808928224429</v>
      </c>
      <c r="M25" s="180">
        <v>95.980290127742393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606165</v>
      </c>
      <c r="F26" s="161">
        <v>29182</v>
      </c>
      <c r="G26" s="162">
        <v>635347</v>
      </c>
      <c r="H26" s="163">
        <v>598899</v>
      </c>
      <c r="I26" s="161">
        <v>10308</v>
      </c>
      <c r="J26" s="162">
        <v>609207</v>
      </c>
      <c r="K26" s="164">
        <v>98.801316473237492</v>
      </c>
      <c r="L26" s="165">
        <v>35.323144404084708</v>
      </c>
      <c r="M26" s="166">
        <v>95.885712846680633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1374721</v>
      </c>
      <c r="F27" s="161">
        <v>71817</v>
      </c>
      <c r="G27" s="162">
        <v>1446538</v>
      </c>
      <c r="H27" s="163">
        <v>1348649</v>
      </c>
      <c r="I27" s="161">
        <v>18207</v>
      </c>
      <c r="J27" s="162">
        <v>1366856</v>
      </c>
      <c r="K27" s="164">
        <v>98.103469722219998</v>
      </c>
      <c r="L27" s="165">
        <v>25.351936171101553</v>
      </c>
      <c r="M27" s="166">
        <v>94.4915377266273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668369</v>
      </c>
      <c r="F28" s="161">
        <v>34348</v>
      </c>
      <c r="G28" s="162">
        <v>702717</v>
      </c>
      <c r="H28" s="163">
        <v>660368</v>
      </c>
      <c r="I28" s="161">
        <v>9676</v>
      </c>
      <c r="J28" s="162">
        <v>670044</v>
      </c>
      <c r="K28" s="164">
        <v>98.802906777543541</v>
      </c>
      <c r="L28" s="165">
        <v>28.170490275998599</v>
      </c>
      <c r="M28" s="166">
        <v>95.35047536917422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753474</v>
      </c>
      <c r="F29" s="168">
        <v>31869</v>
      </c>
      <c r="G29" s="169">
        <v>785343</v>
      </c>
      <c r="H29" s="170">
        <v>744371</v>
      </c>
      <c r="I29" s="168">
        <v>10951</v>
      </c>
      <c r="J29" s="169">
        <v>755322</v>
      </c>
      <c r="K29" s="171">
        <v>98.791862758369902</v>
      </c>
      <c r="L29" s="172">
        <v>34.362546675452634</v>
      </c>
      <c r="M29" s="173">
        <v>96.177339073500363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1185463</v>
      </c>
      <c r="F30" s="175">
        <v>42915</v>
      </c>
      <c r="G30" s="176">
        <v>1228378</v>
      </c>
      <c r="H30" s="177">
        <v>1173732</v>
      </c>
      <c r="I30" s="175">
        <v>15488</v>
      </c>
      <c r="J30" s="176">
        <v>1189220</v>
      </c>
      <c r="K30" s="178">
        <v>99.010428836665511</v>
      </c>
      <c r="L30" s="179">
        <v>36.089945240591867</v>
      </c>
      <c r="M30" s="180">
        <v>96.812219040067475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651662</v>
      </c>
      <c r="F31" s="161">
        <v>5431</v>
      </c>
      <c r="G31" s="162">
        <v>657093</v>
      </c>
      <c r="H31" s="163">
        <v>647282</v>
      </c>
      <c r="I31" s="161">
        <v>2181</v>
      </c>
      <c r="J31" s="162">
        <v>649463</v>
      </c>
      <c r="K31" s="164">
        <v>99.327872424661862</v>
      </c>
      <c r="L31" s="165">
        <v>40.158350211747376</v>
      </c>
      <c r="M31" s="166">
        <v>98.838824945631742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1405220</v>
      </c>
      <c r="F32" s="161">
        <v>20373</v>
      </c>
      <c r="G32" s="162">
        <v>1425593</v>
      </c>
      <c r="H32" s="163">
        <v>1400765</v>
      </c>
      <c r="I32" s="161">
        <v>10358</v>
      </c>
      <c r="J32" s="162">
        <v>1411123</v>
      </c>
      <c r="K32" s="164">
        <v>99.682967791520198</v>
      </c>
      <c r="L32" s="165">
        <v>50.841800422127328</v>
      </c>
      <c r="M32" s="166">
        <v>98.984983792709428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25364</v>
      </c>
      <c r="F33" s="161">
        <v>485</v>
      </c>
      <c r="G33" s="162">
        <v>25849</v>
      </c>
      <c r="H33" s="163">
        <v>25302</v>
      </c>
      <c r="I33" s="161">
        <v>309</v>
      </c>
      <c r="J33" s="162">
        <v>25611</v>
      </c>
      <c r="K33" s="164">
        <v>99.755559060085162</v>
      </c>
      <c r="L33" s="165">
        <v>63.711340206185561</v>
      </c>
      <c r="M33" s="166">
        <v>99.079268056791364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30415</v>
      </c>
      <c r="F34" s="168">
        <v>1828</v>
      </c>
      <c r="G34" s="169">
        <v>32243</v>
      </c>
      <c r="H34" s="170">
        <v>28599</v>
      </c>
      <c r="I34" s="168">
        <v>812</v>
      </c>
      <c r="J34" s="169">
        <v>29411</v>
      </c>
      <c r="K34" s="171">
        <v>94.02926187736314</v>
      </c>
      <c r="L34" s="172">
        <v>44.420131291028447</v>
      </c>
      <c r="M34" s="173">
        <v>91.216698198058481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17398</v>
      </c>
      <c r="F35" s="175">
        <v>7179</v>
      </c>
      <c r="G35" s="176">
        <v>24577</v>
      </c>
      <c r="H35" s="177">
        <v>16638</v>
      </c>
      <c r="I35" s="175">
        <v>2835</v>
      </c>
      <c r="J35" s="176">
        <v>19473</v>
      </c>
      <c r="K35" s="178">
        <v>95.631681802506023</v>
      </c>
      <c r="L35" s="179">
        <v>39.490179690764734</v>
      </c>
      <c r="M35" s="180">
        <v>79.232615860357242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10691</v>
      </c>
      <c r="F36" s="161">
        <v>651</v>
      </c>
      <c r="G36" s="162">
        <v>11342</v>
      </c>
      <c r="H36" s="163">
        <v>10578</v>
      </c>
      <c r="I36" s="161">
        <v>155</v>
      </c>
      <c r="J36" s="162">
        <v>10733</v>
      </c>
      <c r="K36" s="164">
        <v>98.943036198671791</v>
      </c>
      <c r="L36" s="165">
        <v>23.809523809523807</v>
      </c>
      <c r="M36" s="166">
        <v>94.63057661788045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55467</v>
      </c>
      <c r="F37" s="161">
        <v>991</v>
      </c>
      <c r="G37" s="162">
        <v>56458</v>
      </c>
      <c r="H37" s="163">
        <v>54668</v>
      </c>
      <c r="I37" s="161">
        <v>244</v>
      </c>
      <c r="J37" s="162">
        <v>54912</v>
      </c>
      <c r="K37" s="164">
        <v>98.559503849135524</v>
      </c>
      <c r="L37" s="165">
        <v>24.621594349142281</v>
      </c>
      <c r="M37" s="166">
        <v>97.261681249778604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35465</v>
      </c>
      <c r="F38" s="161">
        <v>1584</v>
      </c>
      <c r="G38" s="162">
        <v>37049</v>
      </c>
      <c r="H38" s="163">
        <v>34381</v>
      </c>
      <c r="I38" s="161">
        <v>334</v>
      </c>
      <c r="J38" s="162">
        <v>34715</v>
      </c>
      <c r="K38" s="164">
        <v>96.943465388411113</v>
      </c>
      <c r="L38" s="165">
        <v>21.085858585858585</v>
      </c>
      <c r="M38" s="166">
        <v>93.700234824151792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34698</v>
      </c>
      <c r="F39" s="168">
        <v>1585</v>
      </c>
      <c r="G39" s="169">
        <v>36283</v>
      </c>
      <c r="H39" s="170">
        <v>33745</v>
      </c>
      <c r="I39" s="168">
        <v>823</v>
      </c>
      <c r="J39" s="169">
        <v>34568</v>
      </c>
      <c r="K39" s="171">
        <v>97.25344400253617</v>
      </c>
      <c r="L39" s="172">
        <v>51.92429022082019</v>
      </c>
      <c r="M39" s="173">
        <v>95.273268472838524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40056</v>
      </c>
      <c r="F40" s="175">
        <v>3890</v>
      </c>
      <c r="G40" s="176">
        <v>43946</v>
      </c>
      <c r="H40" s="177">
        <v>38657</v>
      </c>
      <c r="I40" s="175">
        <v>1021</v>
      </c>
      <c r="J40" s="176">
        <v>39678</v>
      </c>
      <c r="K40" s="178">
        <v>96.507389654483717</v>
      </c>
      <c r="L40" s="179">
        <v>26.246786632390744</v>
      </c>
      <c r="M40" s="180">
        <v>90.288080826468857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210797</v>
      </c>
      <c r="F41" s="161">
        <v>12287</v>
      </c>
      <c r="G41" s="162">
        <v>223084</v>
      </c>
      <c r="H41" s="163">
        <v>205255</v>
      </c>
      <c r="I41" s="161">
        <v>3883</v>
      </c>
      <c r="J41" s="162">
        <v>209138</v>
      </c>
      <c r="K41" s="164">
        <v>97.37093032633291</v>
      </c>
      <c r="L41" s="165">
        <v>31.602506714413607</v>
      </c>
      <c r="M41" s="166">
        <v>93.748543149665593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901151</v>
      </c>
      <c r="F42" s="161">
        <v>29558</v>
      </c>
      <c r="G42" s="162">
        <v>930709</v>
      </c>
      <c r="H42" s="163">
        <v>889514</v>
      </c>
      <c r="I42" s="161">
        <v>10795</v>
      </c>
      <c r="J42" s="162">
        <v>900309</v>
      </c>
      <c r="K42" s="164">
        <v>98.708651491259516</v>
      </c>
      <c r="L42" s="165">
        <v>36.52141552202449</v>
      </c>
      <c r="M42" s="166">
        <v>96.733672931066522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25900</v>
      </c>
      <c r="F43" s="161">
        <v>1128</v>
      </c>
      <c r="G43" s="162">
        <v>27028</v>
      </c>
      <c r="H43" s="163">
        <v>24459</v>
      </c>
      <c r="I43" s="161">
        <v>463</v>
      </c>
      <c r="J43" s="162">
        <v>24922</v>
      </c>
      <c r="K43" s="164">
        <v>94.43629343629344</v>
      </c>
      <c r="L43" s="165">
        <v>41.046099290780141</v>
      </c>
      <c r="M43" s="166">
        <v>92.208080509101677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129305</v>
      </c>
      <c r="F44" s="168">
        <v>4765</v>
      </c>
      <c r="G44" s="169">
        <v>134070</v>
      </c>
      <c r="H44" s="170">
        <v>126566</v>
      </c>
      <c r="I44" s="168">
        <v>2934</v>
      </c>
      <c r="J44" s="169">
        <v>129500</v>
      </c>
      <c r="K44" s="171">
        <v>97.881752445767759</v>
      </c>
      <c r="L44" s="172">
        <v>61.573976915005247</v>
      </c>
      <c r="M44" s="173">
        <v>96.591332885805926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82525</v>
      </c>
      <c r="F45" s="185">
        <v>494</v>
      </c>
      <c r="G45" s="186">
        <v>83019</v>
      </c>
      <c r="H45" s="187">
        <v>82445</v>
      </c>
      <c r="I45" s="185">
        <v>239</v>
      </c>
      <c r="J45" s="186">
        <v>82684</v>
      </c>
      <c r="K45" s="188">
        <v>99.903059678885185</v>
      </c>
      <c r="L45" s="189">
        <v>48.380566801619437</v>
      </c>
      <c r="M45" s="190">
        <v>99.596477914694219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42586406</v>
      </c>
      <c r="F46" s="193">
        <v>1555410</v>
      </c>
      <c r="G46" s="194">
        <v>44141816</v>
      </c>
      <c r="H46" s="195">
        <v>42003951</v>
      </c>
      <c r="I46" s="193">
        <v>570012</v>
      </c>
      <c r="J46" s="194">
        <v>42573963</v>
      </c>
      <c r="K46" s="196">
        <v>98.632298297254763</v>
      </c>
      <c r="L46" s="197">
        <v>36.647057688969468</v>
      </c>
      <c r="M46" s="198">
        <v>96.448145676652715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11254188</v>
      </c>
      <c r="F47" s="200">
        <v>419670</v>
      </c>
      <c r="G47" s="201">
        <v>11673858</v>
      </c>
      <c r="H47" s="202">
        <v>11103602</v>
      </c>
      <c r="I47" s="200">
        <v>150323</v>
      </c>
      <c r="J47" s="201">
        <v>11253925</v>
      </c>
      <c r="K47" s="203">
        <v>98.661955886999579</v>
      </c>
      <c r="L47" s="204">
        <v>35.819334238806682</v>
      </c>
      <c r="M47" s="205">
        <v>96.402791604968982</v>
      </c>
    </row>
    <row r="48" spans="1:13" ht="18" customHeight="1" thickBot="1" x14ac:dyDescent="0.2">
      <c r="B48" s="140"/>
      <c r="C48" s="141" t="s">
        <v>93</v>
      </c>
      <c r="D48" s="142"/>
      <c r="E48" s="206">
        <v>53840594</v>
      </c>
      <c r="F48" s="207">
        <v>1975080</v>
      </c>
      <c r="G48" s="208">
        <v>55815674</v>
      </c>
      <c r="H48" s="209">
        <v>53107553</v>
      </c>
      <c r="I48" s="207">
        <v>720335</v>
      </c>
      <c r="J48" s="208">
        <v>53827888</v>
      </c>
      <c r="K48" s="210">
        <v>98.638497561895406</v>
      </c>
      <c r="L48" s="211">
        <v>36.471180914190818</v>
      </c>
      <c r="M48" s="212">
        <v>96.438659864610784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M48"/>
  <sheetViews>
    <sheetView showGridLines="0" view="pageBreakPreview" zoomScaleNormal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100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4865334</v>
      </c>
      <c r="F5" s="154">
        <v>21973</v>
      </c>
      <c r="G5" s="155">
        <v>4887307</v>
      </c>
      <c r="H5" s="156">
        <v>4872435</v>
      </c>
      <c r="I5" s="154">
        <v>4012</v>
      </c>
      <c r="J5" s="155">
        <v>4876447</v>
      </c>
      <c r="K5" s="157">
        <v>100.14595092546574</v>
      </c>
      <c r="L5" s="158">
        <v>18.258772129431573</v>
      </c>
      <c r="M5" s="159">
        <v>99.777791736839944</v>
      </c>
    </row>
    <row r="6" spans="1:13" ht="18" customHeight="1" x14ac:dyDescent="0.15">
      <c r="A6" s="152"/>
      <c r="B6" s="79"/>
      <c r="C6" s="80" t="s">
        <v>1</v>
      </c>
      <c r="D6" s="81"/>
      <c r="E6" s="160">
        <v>570395</v>
      </c>
      <c r="F6" s="161">
        <v>6747</v>
      </c>
      <c r="G6" s="162">
        <v>577142</v>
      </c>
      <c r="H6" s="163">
        <v>568692</v>
      </c>
      <c r="I6" s="161">
        <v>2509</v>
      </c>
      <c r="J6" s="162">
        <v>571201</v>
      </c>
      <c r="K6" s="164">
        <v>99.701434970502902</v>
      </c>
      <c r="L6" s="165">
        <v>37.186897880539497</v>
      </c>
      <c r="M6" s="166">
        <v>98.970617283094981</v>
      </c>
    </row>
    <row r="7" spans="1:13" ht="18" customHeight="1" x14ac:dyDescent="0.15">
      <c r="A7" s="152"/>
      <c r="B7" s="79"/>
      <c r="C7" s="80" t="s">
        <v>2</v>
      </c>
      <c r="D7" s="81"/>
      <c r="E7" s="160">
        <v>347802</v>
      </c>
      <c r="F7" s="161">
        <v>6592</v>
      </c>
      <c r="G7" s="162">
        <v>354394</v>
      </c>
      <c r="H7" s="163">
        <v>347504</v>
      </c>
      <c r="I7" s="161">
        <v>1114</v>
      </c>
      <c r="J7" s="162">
        <v>348618</v>
      </c>
      <c r="K7" s="164">
        <v>99.914319066595354</v>
      </c>
      <c r="L7" s="165">
        <v>16.899271844660195</v>
      </c>
      <c r="M7" s="166">
        <v>98.370175567306433</v>
      </c>
    </row>
    <row r="8" spans="1:13" ht="18" customHeight="1" x14ac:dyDescent="0.15">
      <c r="A8" s="152"/>
      <c r="B8" s="79"/>
      <c r="C8" s="80" t="s">
        <v>3</v>
      </c>
      <c r="D8" s="81"/>
      <c r="E8" s="160">
        <v>1219269</v>
      </c>
      <c r="F8" s="161">
        <v>7268</v>
      </c>
      <c r="G8" s="162">
        <v>1226537</v>
      </c>
      <c r="H8" s="163">
        <v>1216731</v>
      </c>
      <c r="I8" s="161">
        <v>1369</v>
      </c>
      <c r="J8" s="162">
        <v>1218100</v>
      </c>
      <c r="K8" s="164">
        <v>99.791842489229197</v>
      </c>
      <c r="L8" s="165">
        <v>18.835993395707209</v>
      </c>
      <c r="M8" s="166">
        <v>99.312128374439581</v>
      </c>
    </row>
    <row r="9" spans="1:13" ht="18" customHeight="1" x14ac:dyDescent="0.15">
      <c r="A9" s="152"/>
      <c r="B9" s="89"/>
      <c r="C9" s="90" t="s">
        <v>4</v>
      </c>
      <c r="D9" s="91"/>
      <c r="E9" s="167">
        <v>571413</v>
      </c>
      <c r="F9" s="168">
        <v>6559</v>
      </c>
      <c r="G9" s="169">
        <v>577972</v>
      </c>
      <c r="H9" s="170">
        <v>531359</v>
      </c>
      <c r="I9" s="168">
        <v>1121</v>
      </c>
      <c r="J9" s="169">
        <v>532480</v>
      </c>
      <c r="K9" s="171">
        <v>92.990358987282406</v>
      </c>
      <c r="L9" s="172">
        <v>17.091019972556794</v>
      </c>
      <c r="M9" s="173">
        <v>92.129030472064386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362717</v>
      </c>
      <c r="F10" s="175">
        <v>4759</v>
      </c>
      <c r="G10" s="176">
        <v>367476</v>
      </c>
      <c r="H10" s="177">
        <v>360629</v>
      </c>
      <c r="I10" s="175">
        <v>692</v>
      </c>
      <c r="J10" s="176">
        <v>361321</v>
      </c>
      <c r="K10" s="178">
        <v>99.424344599233009</v>
      </c>
      <c r="L10" s="179">
        <v>14.540869930657701</v>
      </c>
      <c r="M10" s="180">
        <v>98.325060684235169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667068</v>
      </c>
      <c r="F11" s="161">
        <v>9616</v>
      </c>
      <c r="G11" s="162">
        <v>676684</v>
      </c>
      <c r="H11" s="163">
        <v>663971</v>
      </c>
      <c r="I11" s="161">
        <v>3067</v>
      </c>
      <c r="J11" s="162">
        <v>667038</v>
      </c>
      <c r="K11" s="164">
        <v>99.535729490846521</v>
      </c>
      <c r="L11" s="165">
        <v>31.894758735440931</v>
      </c>
      <c r="M11" s="166">
        <v>98.574519273397925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369608</v>
      </c>
      <c r="F12" s="161">
        <v>2525</v>
      </c>
      <c r="G12" s="162">
        <v>372133</v>
      </c>
      <c r="H12" s="163">
        <v>368579</v>
      </c>
      <c r="I12" s="161">
        <v>304</v>
      </c>
      <c r="J12" s="162">
        <v>368883</v>
      </c>
      <c r="K12" s="164">
        <v>99.721596935131274</v>
      </c>
      <c r="L12" s="165">
        <v>12.03960396039604</v>
      </c>
      <c r="M12" s="166">
        <v>99.126656329860566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576699</v>
      </c>
      <c r="F13" s="161">
        <v>5548</v>
      </c>
      <c r="G13" s="162">
        <v>582247</v>
      </c>
      <c r="H13" s="163">
        <v>574284</v>
      </c>
      <c r="I13" s="161">
        <v>917</v>
      </c>
      <c r="J13" s="162">
        <v>575201</v>
      </c>
      <c r="K13" s="164">
        <v>99.581237352587749</v>
      </c>
      <c r="L13" s="165">
        <v>16.528478731074262</v>
      </c>
      <c r="M13" s="166">
        <v>98.789860660510058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355702</v>
      </c>
      <c r="F14" s="168">
        <v>975</v>
      </c>
      <c r="G14" s="169">
        <v>356677</v>
      </c>
      <c r="H14" s="170">
        <v>351010</v>
      </c>
      <c r="I14" s="168">
        <v>665</v>
      </c>
      <c r="J14" s="169">
        <v>351675</v>
      </c>
      <c r="K14" s="171">
        <v>98.680918296776511</v>
      </c>
      <c r="L14" s="172">
        <v>68.205128205128204</v>
      </c>
      <c r="M14" s="173">
        <v>98.597610723427636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140176</v>
      </c>
      <c r="F15" s="175">
        <v>1274</v>
      </c>
      <c r="G15" s="176">
        <v>141450</v>
      </c>
      <c r="H15" s="177">
        <v>139616</v>
      </c>
      <c r="I15" s="175">
        <v>255</v>
      </c>
      <c r="J15" s="176">
        <v>139871</v>
      </c>
      <c r="K15" s="178">
        <v>99.600502225773312</v>
      </c>
      <c r="L15" s="179">
        <v>20.015698587127158</v>
      </c>
      <c r="M15" s="180">
        <v>98.8837044892188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31624</v>
      </c>
      <c r="F16" s="154">
        <v>591</v>
      </c>
      <c r="G16" s="155">
        <v>32215</v>
      </c>
      <c r="H16" s="156">
        <v>31509</v>
      </c>
      <c r="I16" s="154">
        <v>138</v>
      </c>
      <c r="J16" s="155">
        <v>31647</v>
      </c>
      <c r="K16" s="157">
        <v>99.636352137616996</v>
      </c>
      <c r="L16" s="158">
        <v>23.350253807106601</v>
      </c>
      <c r="M16" s="159">
        <v>98.236846189663197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9021</v>
      </c>
      <c r="F17" s="161">
        <v>293</v>
      </c>
      <c r="G17" s="162">
        <v>9314</v>
      </c>
      <c r="H17" s="163">
        <v>9021</v>
      </c>
      <c r="I17" s="161">
        <v>0</v>
      </c>
      <c r="J17" s="162">
        <v>9021</v>
      </c>
      <c r="K17" s="164">
        <v>100</v>
      </c>
      <c r="L17" s="165">
        <v>0</v>
      </c>
      <c r="M17" s="166">
        <v>96.854197981533176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6952</v>
      </c>
      <c r="F18" s="161">
        <v>355</v>
      </c>
      <c r="G18" s="162">
        <v>7307</v>
      </c>
      <c r="H18" s="163">
        <v>6856</v>
      </c>
      <c r="I18" s="161">
        <v>125</v>
      </c>
      <c r="J18" s="162">
        <v>6981</v>
      </c>
      <c r="K18" s="164">
        <v>98.619102416570769</v>
      </c>
      <c r="L18" s="165">
        <v>35.2112676056338</v>
      </c>
      <c r="M18" s="166">
        <v>95.538524702340226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25239</v>
      </c>
      <c r="F19" s="168">
        <v>50</v>
      </c>
      <c r="G19" s="169">
        <v>25289</v>
      </c>
      <c r="H19" s="170">
        <v>25009</v>
      </c>
      <c r="I19" s="168">
        <v>50</v>
      </c>
      <c r="J19" s="169">
        <v>25059</v>
      </c>
      <c r="K19" s="171">
        <v>99.088711914101196</v>
      </c>
      <c r="L19" s="172">
        <v>100</v>
      </c>
      <c r="M19" s="173">
        <v>99.090513662066513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101225</v>
      </c>
      <c r="F20" s="175">
        <v>884</v>
      </c>
      <c r="G20" s="176">
        <v>102109</v>
      </c>
      <c r="H20" s="177">
        <v>100805</v>
      </c>
      <c r="I20" s="175">
        <v>460</v>
      </c>
      <c r="J20" s="176">
        <v>101265</v>
      </c>
      <c r="K20" s="178">
        <v>99.585082736478142</v>
      </c>
      <c r="L20" s="179">
        <v>52.036199095022631</v>
      </c>
      <c r="M20" s="180">
        <v>99.17343231252876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123490</v>
      </c>
      <c r="F21" s="161">
        <v>2189</v>
      </c>
      <c r="G21" s="162">
        <v>125679</v>
      </c>
      <c r="H21" s="163">
        <v>122485</v>
      </c>
      <c r="I21" s="161">
        <v>500</v>
      </c>
      <c r="J21" s="162">
        <v>122985</v>
      </c>
      <c r="K21" s="164">
        <v>99.186168920560362</v>
      </c>
      <c r="L21" s="165">
        <v>22.841480127912288</v>
      </c>
      <c r="M21" s="166">
        <v>97.856443797293096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31878</v>
      </c>
      <c r="F22" s="161">
        <v>167</v>
      </c>
      <c r="G22" s="162">
        <v>32045</v>
      </c>
      <c r="H22" s="163">
        <v>31803</v>
      </c>
      <c r="I22" s="161">
        <v>167</v>
      </c>
      <c r="J22" s="162">
        <v>31970</v>
      </c>
      <c r="K22" s="164">
        <v>99.764728025597591</v>
      </c>
      <c r="L22" s="165">
        <v>100</v>
      </c>
      <c r="M22" s="166">
        <v>99.765954127008897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38053</v>
      </c>
      <c r="F23" s="161">
        <v>24</v>
      </c>
      <c r="G23" s="162">
        <v>38077</v>
      </c>
      <c r="H23" s="163">
        <v>38266</v>
      </c>
      <c r="I23" s="161">
        <v>24</v>
      </c>
      <c r="J23" s="162">
        <v>38290</v>
      </c>
      <c r="K23" s="164">
        <v>100.55974561795391</v>
      </c>
      <c r="L23" s="165">
        <v>100</v>
      </c>
      <c r="M23" s="166">
        <v>100.55939280930745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17231</v>
      </c>
      <c r="F24" s="168">
        <v>0</v>
      </c>
      <c r="G24" s="169">
        <v>17231</v>
      </c>
      <c r="H24" s="170">
        <v>17231</v>
      </c>
      <c r="I24" s="168">
        <v>0</v>
      </c>
      <c r="J24" s="169">
        <v>17231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118361</v>
      </c>
      <c r="F25" s="175">
        <v>1498</v>
      </c>
      <c r="G25" s="176">
        <v>119859</v>
      </c>
      <c r="H25" s="177">
        <v>117566</v>
      </c>
      <c r="I25" s="175">
        <v>800</v>
      </c>
      <c r="J25" s="176">
        <v>118366</v>
      </c>
      <c r="K25" s="178">
        <v>99.328326053345279</v>
      </c>
      <c r="L25" s="179">
        <v>53.404539385847791</v>
      </c>
      <c r="M25" s="180">
        <v>98.754369717751686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77079</v>
      </c>
      <c r="F26" s="161">
        <v>406</v>
      </c>
      <c r="G26" s="162">
        <v>77485</v>
      </c>
      <c r="H26" s="163">
        <v>76566</v>
      </c>
      <c r="I26" s="161">
        <v>102</v>
      </c>
      <c r="J26" s="162">
        <v>76668</v>
      </c>
      <c r="K26" s="164">
        <v>99.334449071731598</v>
      </c>
      <c r="L26" s="165">
        <v>25.123152709359609</v>
      </c>
      <c r="M26" s="166">
        <v>98.945602374653163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260643</v>
      </c>
      <c r="F27" s="161">
        <v>5555</v>
      </c>
      <c r="G27" s="162">
        <v>266198</v>
      </c>
      <c r="H27" s="163">
        <v>259321</v>
      </c>
      <c r="I27" s="161">
        <v>418</v>
      </c>
      <c r="J27" s="162">
        <v>259739</v>
      </c>
      <c r="K27" s="164">
        <v>99.492792823900885</v>
      </c>
      <c r="L27" s="165">
        <v>7.5247524752475243</v>
      </c>
      <c r="M27" s="166">
        <v>97.573610620665818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148135</v>
      </c>
      <c r="F28" s="161">
        <v>1299</v>
      </c>
      <c r="G28" s="162">
        <v>149434</v>
      </c>
      <c r="H28" s="163">
        <v>147707</v>
      </c>
      <c r="I28" s="161">
        <v>514</v>
      </c>
      <c r="J28" s="162">
        <v>148221</v>
      </c>
      <c r="K28" s="164">
        <v>99.711074357849256</v>
      </c>
      <c r="L28" s="165">
        <v>39.568899153194764</v>
      </c>
      <c r="M28" s="166">
        <v>99.18827040700242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111082</v>
      </c>
      <c r="F29" s="168">
        <v>1709</v>
      </c>
      <c r="G29" s="169">
        <v>112791</v>
      </c>
      <c r="H29" s="170">
        <v>110815</v>
      </c>
      <c r="I29" s="168">
        <v>610</v>
      </c>
      <c r="J29" s="169">
        <v>111425</v>
      </c>
      <c r="K29" s="171">
        <v>99.759637024900528</v>
      </c>
      <c r="L29" s="172">
        <v>35.693387946167348</v>
      </c>
      <c r="M29" s="173">
        <v>98.788910462714213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247282</v>
      </c>
      <c r="F30" s="175">
        <v>2559</v>
      </c>
      <c r="G30" s="176">
        <v>249841</v>
      </c>
      <c r="H30" s="177">
        <v>246764</v>
      </c>
      <c r="I30" s="175">
        <v>807</v>
      </c>
      <c r="J30" s="176">
        <v>247571</v>
      </c>
      <c r="K30" s="178">
        <v>99.790522561286309</v>
      </c>
      <c r="L30" s="179">
        <v>31.535756154747947</v>
      </c>
      <c r="M30" s="180">
        <v>99.091422144483886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91886</v>
      </c>
      <c r="F31" s="161">
        <v>0</v>
      </c>
      <c r="G31" s="162">
        <v>91886</v>
      </c>
      <c r="H31" s="163">
        <v>91886</v>
      </c>
      <c r="I31" s="161">
        <v>0</v>
      </c>
      <c r="J31" s="162">
        <v>91886</v>
      </c>
      <c r="K31" s="164">
        <v>100</v>
      </c>
      <c r="L31" s="165" t="s">
        <v>161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220444</v>
      </c>
      <c r="F32" s="161">
        <v>2071</v>
      </c>
      <c r="G32" s="162">
        <v>222515</v>
      </c>
      <c r="H32" s="163">
        <v>220186</v>
      </c>
      <c r="I32" s="161">
        <v>553</v>
      </c>
      <c r="J32" s="162">
        <v>220739</v>
      </c>
      <c r="K32" s="164">
        <v>99.882963473716686</v>
      </c>
      <c r="L32" s="165">
        <v>26.702076291646549</v>
      </c>
      <c r="M32" s="166">
        <v>99.201851560568954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3174</v>
      </c>
      <c r="F33" s="161">
        <v>0</v>
      </c>
      <c r="G33" s="162">
        <v>3174</v>
      </c>
      <c r="H33" s="163">
        <v>3174</v>
      </c>
      <c r="I33" s="161">
        <v>0</v>
      </c>
      <c r="J33" s="162">
        <v>3174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2733</v>
      </c>
      <c r="F34" s="168">
        <v>0</v>
      </c>
      <c r="G34" s="169">
        <v>2733</v>
      </c>
      <c r="H34" s="170">
        <v>2733</v>
      </c>
      <c r="I34" s="168">
        <v>0</v>
      </c>
      <c r="J34" s="169">
        <v>2733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2556</v>
      </c>
      <c r="F35" s="175">
        <v>0</v>
      </c>
      <c r="G35" s="176">
        <v>2556</v>
      </c>
      <c r="H35" s="177">
        <v>2556</v>
      </c>
      <c r="I35" s="175">
        <v>0</v>
      </c>
      <c r="J35" s="176">
        <v>2556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2408</v>
      </c>
      <c r="F36" s="161">
        <v>0</v>
      </c>
      <c r="G36" s="162">
        <v>2408</v>
      </c>
      <c r="H36" s="163">
        <v>2408</v>
      </c>
      <c r="I36" s="161">
        <v>0</v>
      </c>
      <c r="J36" s="162">
        <v>2408</v>
      </c>
      <c r="K36" s="164">
        <v>100</v>
      </c>
      <c r="L36" s="165" t="s">
        <v>161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29779</v>
      </c>
      <c r="F37" s="161">
        <v>515</v>
      </c>
      <c r="G37" s="162">
        <v>30294</v>
      </c>
      <c r="H37" s="163">
        <v>29729</v>
      </c>
      <c r="I37" s="161">
        <v>0</v>
      </c>
      <c r="J37" s="162">
        <v>29729</v>
      </c>
      <c r="K37" s="164">
        <v>99.832096443802669</v>
      </c>
      <c r="L37" s="165">
        <v>0</v>
      </c>
      <c r="M37" s="166">
        <v>98.13494421337559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15106</v>
      </c>
      <c r="F38" s="161">
        <v>0</v>
      </c>
      <c r="G38" s="162">
        <v>15106</v>
      </c>
      <c r="H38" s="163">
        <v>15106</v>
      </c>
      <c r="I38" s="161">
        <v>0</v>
      </c>
      <c r="J38" s="162">
        <v>15106</v>
      </c>
      <c r="K38" s="164">
        <v>100</v>
      </c>
      <c r="L38" s="165" t="s">
        <v>161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3746</v>
      </c>
      <c r="F39" s="168">
        <v>200</v>
      </c>
      <c r="G39" s="169">
        <v>3946</v>
      </c>
      <c r="H39" s="170">
        <v>3746</v>
      </c>
      <c r="I39" s="168">
        <v>200</v>
      </c>
      <c r="J39" s="169">
        <v>3946</v>
      </c>
      <c r="K39" s="171">
        <v>100</v>
      </c>
      <c r="L39" s="172">
        <v>100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7167</v>
      </c>
      <c r="F40" s="175">
        <v>225</v>
      </c>
      <c r="G40" s="176">
        <v>7392</v>
      </c>
      <c r="H40" s="177">
        <v>7167</v>
      </c>
      <c r="I40" s="175">
        <v>74</v>
      </c>
      <c r="J40" s="176">
        <v>7241</v>
      </c>
      <c r="K40" s="178">
        <v>100</v>
      </c>
      <c r="L40" s="179">
        <v>32.888888888888893</v>
      </c>
      <c r="M40" s="180">
        <v>97.957251082251091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34729</v>
      </c>
      <c r="F41" s="161">
        <v>590</v>
      </c>
      <c r="G41" s="162">
        <v>35319</v>
      </c>
      <c r="H41" s="163">
        <v>34624</v>
      </c>
      <c r="I41" s="161">
        <v>150</v>
      </c>
      <c r="J41" s="162">
        <v>34774</v>
      </c>
      <c r="K41" s="164">
        <v>99.697659016959889</v>
      </c>
      <c r="L41" s="165">
        <v>25.423728813559322</v>
      </c>
      <c r="M41" s="166">
        <v>98.45692120388459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99692</v>
      </c>
      <c r="F42" s="161">
        <v>1208</v>
      </c>
      <c r="G42" s="162">
        <v>100900</v>
      </c>
      <c r="H42" s="163">
        <v>99048</v>
      </c>
      <c r="I42" s="161">
        <v>188</v>
      </c>
      <c r="J42" s="162">
        <v>99236</v>
      </c>
      <c r="K42" s="164">
        <v>99.354010351883801</v>
      </c>
      <c r="L42" s="165">
        <v>15.562913907284766</v>
      </c>
      <c r="M42" s="166">
        <v>98.350842418235871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8103</v>
      </c>
      <c r="F43" s="161">
        <v>773</v>
      </c>
      <c r="G43" s="162">
        <v>8876</v>
      </c>
      <c r="H43" s="163">
        <v>7705</v>
      </c>
      <c r="I43" s="161">
        <v>50</v>
      </c>
      <c r="J43" s="162">
        <v>7755</v>
      </c>
      <c r="K43" s="164">
        <v>95.088238923855357</v>
      </c>
      <c r="L43" s="165">
        <v>6.4683053040103493</v>
      </c>
      <c r="M43" s="166">
        <v>87.370437133844064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45556</v>
      </c>
      <c r="F44" s="168">
        <v>820</v>
      </c>
      <c r="G44" s="169">
        <v>46376</v>
      </c>
      <c r="H44" s="170">
        <v>45556</v>
      </c>
      <c r="I44" s="168">
        <v>130</v>
      </c>
      <c r="J44" s="169">
        <v>45686</v>
      </c>
      <c r="K44" s="171">
        <v>100</v>
      </c>
      <c r="L44" s="172">
        <v>15.853658536585366</v>
      </c>
      <c r="M44" s="173">
        <v>98.512161462825603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10143</v>
      </c>
      <c r="F45" s="185">
        <v>630</v>
      </c>
      <c r="G45" s="186">
        <v>10773</v>
      </c>
      <c r="H45" s="187">
        <v>10143</v>
      </c>
      <c r="I45" s="185">
        <v>130</v>
      </c>
      <c r="J45" s="186">
        <v>10273</v>
      </c>
      <c r="K45" s="188">
        <v>100</v>
      </c>
      <c r="L45" s="189">
        <v>20.634920634920633</v>
      </c>
      <c r="M45" s="190">
        <v>95.358767288591849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10046183</v>
      </c>
      <c r="F46" s="193">
        <v>73836</v>
      </c>
      <c r="G46" s="194">
        <v>10120019</v>
      </c>
      <c r="H46" s="195">
        <v>9994810</v>
      </c>
      <c r="I46" s="193">
        <v>16025</v>
      </c>
      <c r="J46" s="194">
        <v>10010835</v>
      </c>
      <c r="K46" s="196">
        <v>99.488631652439537</v>
      </c>
      <c r="L46" s="197">
        <v>21.70350506527981</v>
      </c>
      <c r="M46" s="198">
        <v>98.921108744953941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1924517</v>
      </c>
      <c r="F47" s="200">
        <v>24611</v>
      </c>
      <c r="G47" s="201">
        <v>1949128</v>
      </c>
      <c r="H47" s="202">
        <v>1917491</v>
      </c>
      <c r="I47" s="200">
        <v>6190</v>
      </c>
      <c r="J47" s="201">
        <v>1923681</v>
      </c>
      <c r="K47" s="203">
        <v>99.63492138546971</v>
      </c>
      <c r="L47" s="204">
        <v>25.151355085124539</v>
      </c>
      <c r="M47" s="205">
        <v>98.694441822189205</v>
      </c>
    </row>
    <row r="48" spans="1:13" ht="18" customHeight="1" thickBot="1" x14ac:dyDescent="0.2">
      <c r="B48" s="140"/>
      <c r="C48" s="141" t="s">
        <v>93</v>
      </c>
      <c r="D48" s="142"/>
      <c r="E48" s="206">
        <v>11970700</v>
      </c>
      <c r="F48" s="207">
        <v>98447</v>
      </c>
      <c r="G48" s="208">
        <v>12069147</v>
      </c>
      <c r="H48" s="209">
        <v>11912301</v>
      </c>
      <c r="I48" s="207">
        <v>22215</v>
      </c>
      <c r="J48" s="208">
        <v>11934516</v>
      </c>
      <c r="K48" s="210">
        <v>99.512150500806143</v>
      </c>
      <c r="L48" s="211">
        <v>22.565441303442462</v>
      </c>
      <c r="M48" s="212">
        <v>98.884502773891143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5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101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1163242</v>
      </c>
      <c r="F5" s="154">
        <v>5253</v>
      </c>
      <c r="G5" s="155">
        <v>1168495</v>
      </c>
      <c r="H5" s="156">
        <v>1164940</v>
      </c>
      <c r="I5" s="154">
        <v>959</v>
      </c>
      <c r="J5" s="155">
        <v>1165899</v>
      </c>
      <c r="K5" s="157">
        <v>100.14597134560135</v>
      </c>
      <c r="L5" s="158">
        <v>18.256234532648012</v>
      </c>
      <c r="M5" s="159">
        <v>99.777833880333247</v>
      </c>
    </row>
    <row r="6" spans="1:13" ht="18" customHeight="1" x14ac:dyDescent="0.15">
      <c r="A6" s="152"/>
      <c r="B6" s="79"/>
      <c r="C6" s="80" t="s">
        <v>1</v>
      </c>
      <c r="D6" s="81"/>
      <c r="E6" s="160">
        <v>204395</v>
      </c>
      <c r="F6" s="161">
        <v>2417</v>
      </c>
      <c r="G6" s="162">
        <v>206812</v>
      </c>
      <c r="H6" s="163">
        <v>203784</v>
      </c>
      <c r="I6" s="161">
        <v>899</v>
      </c>
      <c r="J6" s="162">
        <v>204683</v>
      </c>
      <c r="K6" s="164">
        <v>99.701069008537388</v>
      </c>
      <c r="L6" s="165">
        <v>37.194869673148531</v>
      </c>
      <c r="M6" s="166">
        <v>98.970562636597492</v>
      </c>
    </row>
    <row r="7" spans="1:13" ht="18" customHeight="1" x14ac:dyDescent="0.15">
      <c r="A7" s="152"/>
      <c r="B7" s="79"/>
      <c r="C7" s="80" t="s">
        <v>2</v>
      </c>
      <c r="D7" s="81"/>
      <c r="E7" s="160">
        <v>133939</v>
      </c>
      <c r="F7" s="161">
        <v>3772</v>
      </c>
      <c r="G7" s="162">
        <v>137711</v>
      </c>
      <c r="H7" s="163">
        <v>133756</v>
      </c>
      <c r="I7" s="161">
        <v>1061</v>
      </c>
      <c r="J7" s="162">
        <v>134817</v>
      </c>
      <c r="K7" s="164">
        <v>99.863370638872922</v>
      </c>
      <c r="L7" s="165">
        <v>28.128313891834573</v>
      </c>
      <c r="M7" s="166">
        <v>97.898497578261725</v>
      </c>
    </row>
    <row r="8" spans="1:13" ht="18" customHeight="1" x14ac:dyDescent="0.15">
      <c r="A8" s="152"/>
      <c r="B8" s="79"/>
      <c r="C8" s="80" t="s">
        <v>3</v>
      </c>
      <c r="D8" s="81"/>
      <c r="E8" s="160">
        <v>327854</v>
      </c>
      <c r="F8" s="161">
        <v>1165</v>
      </c>
      <c r="G8" s="162">
        <v>329019</v>
      </c>
      <c r="H8" s="163">
        <v>327172</v>
      </c>
      <c r="I8" s="161">
        <v>219</v>
      </c>
      <c r="J8" s="162">
        <v>327391</v>
      </c>
      <c r="K8" s="164">
        <v>99.791980576720135</v>
      </c>
      <c r="L8" s="165">
        <v>18.798283261802577</v>
      </c>
      <c r="M8" s="166">
        <v>99.505195748573797</v>
      </c>
    </row>
    <row r="9" spans="1:13" ht="18" customHeight="1" x14ac:dyDescent="0.15">
      <c r="A9" s="152"/>
      <c r="B9" s="89"/>
      <c r="C9" s="90" t="s">
        <v>4</v>
      </c>
      <c r="D9" s="91"/>
      <c r="E9" s="167">
        <v>155694</v>
      </c>
      <c r="F9" s="168">
        <v>1787</v>
      </c>
      <c r="G9" s="169">
        <v>157481</v>
      </c>
      <c r="H9" s="170">
        <v>144780</v>
      </c>
      <c r="I9" s="168">
        <v>305</v>
      </c>
      <c r="J9" s="169">
        <v>145085</v>
      </c>
      <c r="K9" s="171">
        <v>92.990095957455011</v>
      </c>
      <c r="L9" s="172">
        <v>17.06771124790151</v>
      </c>
      <c r="M9" s="173">
        <v>92.128574240702051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121999</v>
      </c>
      <c r="F10" s="175">
        <v>4612</v>
      </c>
      <c r="G10" s="176">
        <v>126611</v>
      </c>
      <c r="H10" s="177">
        <v>120163</v>
      </c>
      <c r="I10" s="175">
        <v>644</v>
      </c>
      <c r="J10" s="176">
        <v>120807</v>
      </c>
      <c r="K10" s="178">
        <v>98.495069631718295</v>
      </c>
      <c r="L10" s="179">
        <v>13.963573287077191</v>
      </c>
      <c r="M10" s="180">
        <v>95.415880136796957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234445</v>
      </c>
      <c r="F11" s="161">
        <v>1857</v>
      </c>
      <c r="G11" s="162">
        <v>236302</v>
      </c>
      <c r="H11" s="163">
        <v>231703</v>
      </c>
      <c r="I11" s="161">
        <v>592</v>
      </c>
      <c r="J11" s="162">
        <v>232295</v>
      </c>
      <c r="K11" s="164">
        <v>98.830429311778872</v>
      </c>
      <c r="L11" s="165">
        <v>31.879375336564351</v>
      </c>
      <c r="M11" s="166">
        <v>98.304288579868143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151192</v>
      </c>
      <c r="F12" s="161">
        <v>2250</v>
      </c>
      <c r="G12" s="162">
        <v>153442</v>
      </c>
      <c r="H12" s="163">
        <v>149269</v>
      </c>
      <c r="I12" s="161">
        <v>276</v>
      </c>
      <c r="J12" s="162">
        <v>149545</v>
      </c>
      <c r="K12" s="164">
        <v>98.728107307264935</v>
      </c>
      <c r="L12" s="165">
        <v>12.266666666666666</v>
      </c>
      <c r="M12" s="166">
        <v>97.460278150701896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189757</v>
      </c>
      <c r="F13" s="161">
        <v>1609</v>
      </c>
      <c r="G13" s="162">
        <v>191366</v>
      </c>
      <c r="H13" s="163">
        <v>188962</v>
      </c>
      <c r="I13" s="161">
        <v>266</v>
      </c>
      <c r="J13" s="162">
        <v>189228</v>
      </c>
      <c r="K13" s="164">
        <v>99.581043123573835</v>
      </c>
      <c r="L13" s="165">
        <v>16.532007458048479</v>
      </c>
      <c r="M13" s="166">
        <v>98.88276914394406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135426</v>
      </c>
      <c r="F14" s="168">
        <v>371</v>
      </c>
      <c r="G14" s="169">
        <v>135797</v>
      </c>
      <c r="H14" s="170">
        <v>133639</v>
      </c>
      <c r="I14" s="168">
        <v>253</v>
      </c>
      <c r="J14" s="169">
        <v>133892</v>
      </c>
      <c r="K14" s="171">
        <v>98.680460177513922</v>
      </c>
      <c r="L14" s="172">
        <v>68.194070080862531</v>
      </c>
      <c r="M14" s="173">
        <v>98.597170776968568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62085</v>
      </c>
      <c r="F15" s="175">
        <v>564</v>
      </c>
      <c r="G15" s="176">
        <v>62649</v>
      </c>
      <c r="H15" s="177">
        <v>61837</v>
      </c>
      <c r="I15" s="175">
        <v>113</v>
      </c>
      <c r="J15" s="176">
        <v>61950</v>
      </c>
      <c r="K15" s="178">
        <v>99.600547636305066</v>
      </c>
      <c r="L15" s="179">
        <v>20.035460992907801</v>
      </c>
      <c r="M15" s="180">
        <v>98.88425992434037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22325</v>
      </c>
      <c r="F16" s="154">
        <v>367</v>
      </c>
      <c r="G16" s="155">
        <v>22692</v>
      </c>
      <c r="H16" s="156">
        <v>22285</v>
      </c>
      <c r="I16" s="154">
        <v>138</v>
      </c>
      <c r="J16" s="155">
        <v>22423</v>
      </c>
      <c r="K16" s="157">
        <v>99.82082866741321</v>
      </c>
      <c r="L16" s="158">
        <v>37.602179836512263</v>
      </c>
      <c r="M16" s="159">
        <v>98.814560197426403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6435</v>
      </c>
      <c r="F17" s="161">
        <v>293</v>
      </c>
      <c r="G17" s="162">
        <v>6728</v>
      </c>
      <c r="H17" s="163">
        <v>6435</v>
      </c>
      <c r="I17" s="161">
        <v>0</v>
      </c>
      <c r="J17" s="162">
        <v>6435</v>
      </c>
      <c r="K17" s="164">
        <v>100</v>
      </c>
      <c r="L17" s="165">
        <v>0</v>
      </c>
      <c r="M17" s="166">
        <v>95.645065398335319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5343</v>
      </c>
      <c r="F18" s="161">
        <v>295</v>
      </c>
      <c r="G18" s="162">
        <v>5638</v>
      </c>
      <c r="H18" s="163">
        <v>5247</v>
      </c>
      <c r="I18" s="161">
        <v>65</v>
      </c>
      <c r="J18" s="162">
        <v>5312</v>
      </c>
      <c r="K18" s="164">
        <v>98.20325659741718</v>
      </c>
      <c r="L18" s="165">
        <v>22.033898305084744</v>
      </c>
      <c r="M18" s="166">
        <v>94.217807733238729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13262</v>
      </c>
      <c r="F19" s="168">
        <v>50</v>
      </c>
      <c r="G19" s="169">
        <v>13312</v>
      </c>
      <c r="H19" s="170">
        <v>13032</v>
      </c>
      <c r="I19" s="168">
        <v>50</v>
      </c>
      <c r="J19" s="169">
        <v>13082</v>
      </c>
      <c r="K19" s="171">
        <v>98.265721610616794</v>
      </c>
      <c r="L19" s="172">
        <v>100</v>
      </c>
      <c r="M19" s="173">
        <v>98.272235576923066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25880</v>
      </c>
      <c r="F20" s="175">
        <v>226</v>
      </c>
      <c r="G20" s="176">
        <v>26106</v>
      </c>
      <c r="H20" s="177">
        <v>25605</v>
      </c>
      <c r="I20" s="175">
        <v>118</v>
      </c>
      <c r="J20" s="176">
        <v>25723</v>
      </c>
      <c r="K20" s="178">
        <v>98.937403400309123</v>
      </c>
      <c r="L20" s="179">
        <v>52.212389380530979</v>
      </c>
      <c r="M20" s="180">
        <v>98.532904313184716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46944</v>
      </c>
      <c r="F21" s="161">
        <v>2028</v>
      </c>
      <c r="G21" s="162">
        <v>48972</v>
      </c>
      <c r="H21" s="163">
        <v>46319</v>
      </c>
      <c r="I21" s="161">
        <v>357</v>
      </c>
      <c r="J21" s="162">
        <v>46676</v>
      </c>
      <c r="K21" s="164">
        <v>98.668626448534425</v>
      </c>
      <c r="L21" s="165">
        <v>17.603550295857989</v>
      </c>
      <c r="M21" s="166">
        <v>95.311606632361347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12328</v>
      </c>
      <c r="F22" s="161">
        <v>115</v>
      </c>
      <c r="G22" s="162">
        <v>12443</v>
      </c>
      <c r="H22" s="163">
        <v>12253</v>
      </c>
      <c r="I22" s="161">
        <v>115</v>
      </c>
      <c r="J22" s="162">
        <v>12368</v>
      </c>
      <c r="K22" s="164">
        <v>99.391628812459444</v>
      </c>
      <c r="L22" s="165">
        <v>100</v>
      </c>
      <c r="M22" s="166">
        <v>99.39725146668809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19761</v>
      </c>
      <c r="F23" s="161">
        <v>24</v>
      </c>
      <c r="G23" s="162">
        <v>19785</v>
      </c>
      <c r="H23" s="163">
        <v>19761</v>
      </c>
      <c r="I23" s="161">
        <v>24</v>
      </c>
      <c r="J23" s="162">
        <v>19785</v>
      </c>
      <c r="K23" s="164">
        <v>100</v>
      </c>
      <c r="L23" s="165">
        <v>100</v>
      </c>
      <c r="M23" s="166">
        <v>100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10352</v>
      </c>
      <c r="F24" s="168">
        <v>0</v>
      </c>
      <c r="G24" s="169">
        <v>10352</v>
      </c>
      <c r="H24" s="170">
        <v>10352</v>
      </c>
      <c r="I24" s="168">
        <v>0</v>
      </c>
      <c r="J24" s="169">
        <v>10352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47669</v>
      </c>
      <c r="F25" s="175">
        <v>1454</v>
      </c>
      <c r="G25" s="176">
        <v>49123</v>
      </c>
      <c r="H25" s="177">
        <v>47349</v>
      </c>
      <c r="I25" s="175">
        <v>768</v>
      </c>
      <c r="J25" s="176">
        <v>48117</v>
      </c>
      <c r="K25" s="178">
        <v>99.328704189305412</v>
      </c>
      <c r="L25" s="179">
        <v>52.819807427785413</v>
      </c>
      <c r="M25" s="180">
        <v>97.952079473973498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27853</v>
      </c>
      <c r="F26" s="161">
        <v>405</v>
      </c>
      <c r="G26" s="162">
        <v>28258</v>
      </c>
      <c r="H26" s="163">
        <v>27343</v>
      </c>
      <c r="I26" s="161">
        <v>101</v>
      </c>
      <c r="J26" s="162">
        <v>27444</v>
      </c>
      <c r="K26" s="164">
        <v>98.168958460488994</v>
      </c>
      <c r="L26" s="165">
        <v>24.938271604938272</v>
      </c>
      <c r="M26" s="166">
        <v>97.119399815981311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104823</v>
      </c>
      <c r="F27" s="161">
        <v>2234</v>
      </c>
      <c r="G27" s="162">
        <v>107057</v>
      </c>
      <c r="H27" s="163">
        <v>103477</v>
      </c>
      <c r="I27" s="161">
        <v>167</v>
      </c>
      <c r="J27" s="162">
        <v>103644</v>
      </c>
      <c r="K27" s="164">
        <v>98.71593066407182</v>
      </c>
      <c r="L27" s="165">
        <v>7.4753804834377799</v>
      </c>
      <c r="M27" s="166">
        <v>96.811978665570678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58159</v>
      </c>
      <c r="F28" s="161">
        <v>1259</v>
      </c>
      <c r="G28" s="162">
        <v>59418</v>
      </c>
      <c r="H28" s="163">
        <v>57732</v>
      </c>
      <c r="I28" s="161">
        <v>480</v>
      </c>
      <c r="J28" s="162">
        <v>58212</v>
      </c>
      <c r="K28" s="164">
        <v>99.265805808215418</v>
      </c>
      <c r="L28" s="165">
        <v>38.12549642573471</v>
      </c>
      <c r="M28" s="166">
        <v>97.97031202665859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42135</v>
      </c>
      <c r="F29" s="168">
        <v>1618</v>
      </c>
      <c r="G29" s="169">
        <v>43753</v>
      </c>
      <c r="H29" s="170">
        <v>41845</v>
      </c>
      <c r="I29" s="168">
        <v>519</v>
      </c>
      <c r="J29" s="169">
        <v>42364</v>
      </c>
      <c r="K29" s="171">
        <v>99.31173608638899</v>
      </c>
      <c r="L29" s="172">
        <v>32.076637824474659</v>
      </c>
      <c r="M29" s="173">
        <v>96.825360546705369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82496</v>
      </c>
      <c r="F30" s="175">
        <v>854</v>
      </c>
      <c r="G30" s="176">
        <v>83350</v>
      </c>
      <c r="H30" s="177">
        <v>82059</v>
      </c>
      <c r="I30" s="175">
        <v>268</v>
      </c>
      <c r="J30" s="176">
        <v>82327</v>
      </c>
      <c r="K30" s="178">
        <v>99.470277346780449</v>
      </c>
      <c r="L30" s="179">
        <v>31.381733021077284</v>
      </c>
      <c r="M30" s="180">
        <v>98.772645470905815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38599</v>
      </c>
      <c r="F31" s="161">
        <v>0</v>
      </c>
      <c r="G31" s="162">
        <v>38599</v>
      </c>
      <c r="H31" s="163">
        <v>38599</v>
      </c>
      <c r="I31" s="161">
        <v>0</v>
      </c>
      <c r="J31" s="162">
        <v>38599</v>
      </c>
      <c r="K31" s="164">
        <v>100</v>
      </c>
      <c r="L31" s="165" t="s">
        <v>161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94544</v>
      </c>
      <c r="F32" s="161">
        <v>888</v>
      </c>
      <c r="G32" s="162">
        <v>95432</v>
      </c>
      <c r="H32" s="163">
        <v>94289</v>
      </c>
      <c r="I32" s="161">
        <v>237</v>
      </c>
      <c r="J32" s="162">
        <v>94526</v>
      </c>
      <c r="K32" s="164">
        <v>99.730284312066345</v>
      </c>
      <c r="L32" s="165">
        <v>26.689189189189189</v>
      </c>
      <c r="M32" s="166">
        <v>99.050632911392398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2860</v>
      </c>
      <c r="F33" s="161">
        <v>0</v>
      </c>
      <c r="G33" s="162">
        <v>2860</v>
      </c>
      <c r="H33" s="163">
        <v>2860</v>
      </c>
      <c r="I33" s="161">
        <v>0</v>
      </c>
      <c r="J33" s="162">
        <v>2860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2398</v>
      </c>
      <c r="F34" s="168">
        <v>0</v>
      </c>
      <c r="G34" s="169">
        <v>2398</v>
      </c>
      <c r="H34" s="170">
        <v>2398</v>
      </c>
      <c r="I34" s="168">
        <v>0</v>
      </c>
      <c r="J34" s="169">
        <v>2398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2298</v>
      </c>
      <c r="F35" s="175">
        <v>0</v>
      </c>
      <c r="G35" s="176">
        <v>2298</v>
      </c>
      <c r="H35" s="177">
        <v>2298</v>
      </c>
      <c r="I35" s="175">
        <v>0</v>
      </c>
      <c r="J35" s="176">
        <v>2298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1999</v>
      </c>
      <c r="F36" s="161">
        <v>0</v>
      </c>
      <c r="G36" s="162">
        <v>1999</v>
      </c>
      <c r="H36" s="163">
        <v>1999</v>
      </c>
      <c r="I36" s="161">
        <v>0</v>
      </c>
      <c r="J36" s="162">
        <v>1999</v>
      </c>
      <c r="K36" s="164">
        <v>100</v>
      </c>
      <c r="L36" s="165" t="s">
        <v>161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4210</v>
      </c>
      <c r="F37" s="161">
        <v>515</v>
      </c>
      <c r="G37" s="162">
        <v>4725</v>
      </c>
      <c r="H37" s="163">
        <v>4160</v>
      </c>
      <c r="I37" s="161">
        <v>0</v>
      </c>
      <c r="J37" s="162">
        <v>4160</v>
      </c>
      <c r="K37" s="164">
        <v>98.812351543942995</v>
      </c>
      <c r="L37" s="165">
        <v>0</v>
      </c>
      <c r="M37" s="166">
        <v>88.042328042328037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2362</v>
      </c>
      <c r="F38" s="161">
        <v>0</v>
      </c>
      <c r="G38" s="162">
        <v>2362</v>
      </c>
      <c r="H38" s="163">
        <v>2362</v>
      </c>
      <c r="I38" s="161">
        <v>0</v>
      </c>
      <c r="J38" s="162">
        <v>2362</v>
      </c>
      <c r="K38" s="164">
        <v>100</v>
      </c>
      <c r="L38" s="165" t="s">
        <v>161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3013</v>
      </c>
      <c r="F39" s="168">
        <v>200</v>
      </c>
      <c r="G39" s="169">
        <v>3213</v>
      </c>
      <c r="H39" s="170">
        <v>3013</v>
      </c>
      <c r="I39" s="168">
        <v>200</v>
      </c>
      <c r="J39" s="169">
        <v>3213</v>
      </c>
      <c r="K39" s="171">
        <v>100</v>
      </c>
      <c r="L39" s="172">
        <v>100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6656</v>
      </c>
      <c r="F40" s="175">
        <v>165</v>
      </c>
      <c r="G40" s="176">
        <v>6821</v>
      </c>
      <c r="H40" s="177">
        <v>6656</v>
      </c>
      <c r="I40" s="175">
        <v>65</v>
      </c>
      <c r="J40" s="176">
        <v>6721</v>
      </c>
      <c r="K40" s="178">
        <v>100</v>
      </c>
      <c r="L40" s="179">
        <v>39.393939393939391</v>
      </c>
      <c r="M40" s="180">
        <v>98.53393930508723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18589</v>
      </c>
      <c r="F41" s="161">
        <v>590</v>
      </c>
      <c r="G41" s="162">
        <v>19179</v>
      </c>
      <c r="H41" s="163">
        <v>18484</v>
      </c>
      <c r="I41" s="161">
        <v>150</v>
      </c>
      <c r="J41" s="162">
        <v>18634</v>
      </c>
      <c r="K41" s="164">
        <v>99.435149819785892</v>
      </c>
      <c r="L41" s="165">
        <v>25.423728813559322</v>
      </c>
      <c r="M41" s="166">
        <v>97.158350278950934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43283</v>
      </c>
      <c r="F42" s="161">
        <v>1150</v>
      </c>
      <c r="G42" s="162">
        <v>44433</v>
      </c>
      <c r="H42" s="163">
        <v>43185</v>
      </c>
      <c r="I42" s="161">
        <v>188</v>
      </c>
      <c r="J42" s="162">
        <v>43373</v>
      </c>
      <c r="K42" s="164">
        <v>99.773583161980454</v>
      </c>
      <c r="L42" s="165">
        <v>16.34782608695652</v>
      </c>
      <c r="M42" s="166">
        <v>97.614385704318863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3663</v>
      </c>
      <c r="F43" s="161">
        <v>773</v>
      </c>
      <c r="G43" s="162">
        <v>4436</v>
      </c>
      <c r="H43" s="163">
        <v>3277</v>
      </c>
      <c r="I43" s="161">
        <v>50</v>
      </c>
      <c r="J43" s="162">
        <v>3327</v>
      </c>
      <c r="K43" s="164">
        <v>89.462189462189471</v>
      </c>
      <c r="L43" s="165">
        <v>6.4683053040103493</v>
      </c>
      <c r="M43" s="166">
        <v>75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17249</v>
      </c>
      <c r="F44" s="168">
        <v>820</v>
      </c>
      <c r="G44" s="169">
        <v>18069</v>
      </c>
      <c r="H44" s="170">
        <v>17249</v>
      </c>
      <c r="I44" s="168">
        <v>130</v>
      </c>
      <c r="J44" s="169">
        <v>17379</v>
      </c>
      <c r="K44" s="171">
        <v>100</v>
      </c>
      <c r="L44" s="172">
        <v>15.853658536585366</v>
      </c>
      <c r="M44" s="173">
        <v>96.181304997509542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6329</v>
      </c>
      <c r="F45" s="185">
        <v>437</v>
      </c>
      <c r="G45" s="186">
        <v>6766</v>
      </c>
      <c r="H45" s="187">
        <v>6329</v>
      </c>
      <c r="I45" s="185">
        <v>130</v>
      </c>
      <c r="J45" s="186">
        <v>6459</v>
      </c>
      <c r="K45" s="188">
        <v>100</v>
      </c>
      <c r="L45" s="189">
        <v>29.748283752860409</v>
      </c>
      <c r="M45" s="190">
        <v>95.462607153414126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2880028</v>
      </c>
      <c r="F46" s="193">
        <v>25657</v>
      </c>
      <c r="G46" s="194">
        <v>2905685</v>
      </c>
      <c r="H46" s="195">
        <v>2860005</v>
      </c>
      <c r="I46" s="193">
        <v>5587</v>
      </c>
      <c r="J46" s="194">
        <v>2865592</v>
      </c>
      <c r="K46" s="196">
        <v>99.30476370368622</v>
      </c>
      <c r="L46" s="197">
        <v>21.775733717893754</v>
      </c>
      <c r="M46" s="198">
        <v>98.620187666591534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773817</v>
      </c>
      <c r="F47" s="200">
        <v>16760</v>
      </c>
      <c r="G47" s="201">
        <v>790577</v>
      </c>
      <c r="H47" s="202">
        <v>768252</v>
      </c>
      <c r="I47" s="200">
        <v>4320</v>
      </c>
      <c r="J47" s="201">
        <v>772572</v>
      </c>
      <c r="K47" s="203">
        <v>99.280837717444825</v>
      </c>
      <c r="L47" s="204">
        <v>25.775656324582343</v>
      </c>
      <c r="M47" s="205">
        <v>97.722549479683835</v>
      </c>
    </row>
    <row r="48" spans="1:13" ht="18" customHeight="1" thickBot="1" x14ac:dyDescent="0.2">
      <c r="B48" s="140"/>
      <c r="C48" s="141" t="s">
        <v>93</v>
      </c>
      <c r="D48" s="142"/>
      <c r="E48" s="206">
        <v>3653845</v>
      </c>
      <c r="F48" s="207">
        <v>42417</v>
      </c>
      <c r="G48" s="208">
        <v>3696262</v>
      </c>
      <c r="H48" s="209">
        <v>3628257</v>
      </c>
      <c r="I48" s="207">
        <v>9907</v>
      </c>
      <c r="J48" s="208">
        <v>3638164</v>
      </c>
      <c r="K48" s="210">
        <v>99.299696620956823</v>
      </c>
      <c r="L48" s="211">
        <v>23.356201522974278</v>
      </c>
      <c r="M48" s="212">
        <v>98.428195836766989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102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3702092</v>
      </c>
      <c r="F5" s="154">
        <v>16720</v>
      </c>
      <c r="G5" s="155">
        <v>3718812</v>
      </c>
      <c r="H5" s="156">
        <v>3707495</v>
      </c>
      <c r="I5" s="154">
        <v>3053</v>
      </c>
      <c r="J5" s="155">
        <v>3710548</v>
      </c>
      <c r="K5" s="157">
        <v>100.14594450921264</v>
      </c>
      <c r="L5" s="158">
        <v>18.259569377990431</v>
      </c>
      <c r="M5" s="159">
        <v>99.777778494852654</v>
      </c>
    </row>
    <row r="6" spans="1:13" ht="18" customHeight="1" x14ac:dyDescent="0.15">
      <c r="A6" s="152"/>
      <c r="B6" s="79"/>
      <c r="C6" s="80" t="s">
        <v>1</v>
      </c>
      <c r="D6" s="81"/>
      <c r="E6" s="160">
        <v>366000</v>
      </c>
      <c r="F6" s="161">
        <v>4330</v>
      </c>
      <c r="G6" s="162">
        <v>370330</v>
      </c>
      <c r="H6" s="163">
        <v>364908</v>
      </c>
      <c r="I6" s="161">
        <v>1610</v>
      </c>
      <c r="J6" s="162">
        <v>366518</v>
      </c>
      <c r="K6" s="164">
        <v>99.70163934426229</v>
      </c>
      <c r="L6" s="165">
        <v>37.182448036951499</v>
      </c>
      <c r="M6" s="166">
        <v>98.970647800610266</v>
      </c>
    </row>
    <row r="7" spans="1:13" ht="18" customHeight="1" x14ac:dyDescent="0.15">
      <c r="A7" s="152"/>
      <c r="B7" s="79"/>
      <c r="C7" s="80" t="s">
        <v>2</v>
      </c>
      <c r="D7" s="81"/>
      <c r="E7" s="160">
        <v>213863</v>
      </c>
      <c r="F7" s="161">
        <v>2820</v>
      </c>
      <c r="G7" s="162">
        <v>216683</v>
      </c>
      <c r="H7" s="163">
        <v>213748</v>
      </c>
      <c r="I7" s="161">
        <v>53</v>
      </c>
      <c r="J7" s="162">
        <v>213801</v>
      </c>
      <c r="K7" s="164">
        <v>99.946227257636906</v>
      </c>
      <c r="L7" s="165">
        <v>1.8794326241134751</v>
      </c>
      <c r="M7" s="166">
        <v>98.669946419423766</v>
      </c>
    </row>
    <row r="8" spans="1:13" ht="18" customHeight="1" x14ac:dyDescent="0.15">
      <c r="A8" s="152"/>
      <c r="B8" s="79"/>
      <c r="C8" s="80" t="s">
        <v>3</v>
      </c>
      <c r="D8" s="81"/>
      <c r="E8" s="160">
        <v>891415</v>
      </c>
      <c r="F8" s="161">
        <v>6103</v>
      </c>
      <c r="G8" s="162">
        <v>897518</v>
      </c>
      <c r="H8" s="163">
        <v>889559</v>
      </c>
      <c r="I8" s="161">
        <v>1150</v>
      </c>
      <c r="J8" s="162">
        <v>890709</v>
      </c>
      <c r="K8" s="164">
        <v>99.791791701956996</v>
      </c>
      <c r="L8" s="165">
        <v>18.843191872849417</v>
      </c>
      <c r="M8" s="166">
        <v>99.241352262573002</v>
      </c>
    </row>
    <row r="9" spans="1:13" ht="18" customHeight="1" x14ac:dyDescent="0.15">
      <c r="A9" s="152"/>
      <c r="B9" s="89"/>
      <c r="C9" s="90" t="s">
        <v>4</v>
      </c>
      <c r="D9" s="91"/>
      <c r="E9" s="167">
        <v>415719</v>
      </c>
      <c r="F9" s="168">
        <v>4772</v>
      </c>
      <c r="G9" s="169">
        <v>420491</v>
      </c>
      <c r="H9" s="170">
        <v>386579</v>
      </c>
      <c r="I9" s="168">
        <v>816</v>
      </c>
      <c r="J9" s="169">
        <v>387395</v>
      </c>
      <c r="K9" s="171">
        <v>92.990457496530112</v>
      </c>
      <c r="L9" s="172">
        <v>17.099748533109807</v>
      </c>
      <c r="M9" s="173">
        <v>92.129201338435308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240718</v>
      </c>
      <c r="F10" s="175">
        <v>147</v>
      </c>
      <c r="G10" s="176">
        <v>240865</v>
      </c>
      <c r="H10" s="177">
        <v>240466</v>
      </c>
      <c r="I10" s="175">
        <v>48</v>
      </c>
      <c r="J10" s="176">
        <v>240514</v>
      </c>
      <c r="K10" s="178">
        <v>99.895313188045762</v>
      </c>
      <c r="L10" s="179">
        <v>32.653061224489797</v>
      </c>
      <c r="M10" s="180">
        <v>99.85427521640753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432623</v>
      </c>
      <c r="F11" s="161">
        <v>7759</v>
      </c>
      <c r="G11" s="162">
        <v>440382</v>
      </c>
      <c r="H11" s="163">
        <v>432268</v>
      </c>
      <c r="I11" s="161">
        <v>2475</v>
      </c>
      <c r="J11" s="162">
        <v>434743</v>
      </c>
      <c r="K11" s="164">
        <v>99.91794241175343</v>
      </c>
      <c r="L11" s="165">
        <v>31.898440520685657</v>
      </c>
      <c r="M11" s="166">
        <v>98.719520779686732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218416</v>
      </c>
      <c r="F12" s="161">
        <v>275</v>
      </c>
      <c r="G12" s="162">
        <v>218691</v>
      </c>
      <c r="H12" s="163">
        <v>219310</v>
      </c>
      <c r="I12" s="161">
        <v>28</v>
      </c>
      <c r="J12" s="162">
        <v>219338</v>
      </c>
      <c r="K12" s="164">
        <v>100.40931067321075</v>
      </c>
      <c r="L12" s="165">
        <v>10.181818181818182</v>
      </c>
      <c r="M12" s="166">
        <v>100.29585122387294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386942</v>
      </c>
      <c r="F13" s="161">
        <v>3939</v>
      </c>
      <c r="G13" s="162">
        <v>390881</v>
      </c>
      <c r="H13" s="163">
        <v>385322</v>
      </c>
      <c r="I13" s="161">
        <v>651</v>
      </c>
      <c r="J13" s="162">
        <v>385973</v>
      </c>
      <c r="K13" s="164">
        <v>99.581332602819032</v>
      </c>
      <c r="L13" s="165">
        <v>16.527037319116527</v>
      </c>
      <c r="M13" s="166">
        <v>98.74437488647439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220276</v>
      </c>
      <c r="F14" s="168">
        <v>604</v>
      </c>
      <c r="G14" s="169">
        <v>220880</v>
      </c>
      <c r="H14" s="170">
        <v>217371</v>
      </c>
      <c r="I14" s="168">
        <v>412</v>
      </c>
      <c r="J14" s="169">
        <v>217783</v>
      </c>
      <c r="K14" s="171">
        <v>98.681199949154703</v>
      </c>
      <c r="L14" s="172">
        <v>68.211920529801333</v>
      </c>
      <c r="M14" s="173">
        <v>98.597881202462872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78091</v>
      </c>
      <c r="F15" s="175">
        <v>710</v>
      </c>
      <c r="G15" s="176">
        <v>78801</v>
      </c>
      <c r="H15" s="177">
        <v>77779</v>
      </c>
      <c r="I15" s="175">
        <v>142</v>
      </c>
      <c r="J15" s="176">
        <v>77921</v>
      </c>
      <c r="K15" s="178">
        <v>99.600466122856673</v>
      </c>
      <c r="L15" s="179">
        <v>20</v>
      </c>
      <c r="M15" s="180">
        <v>98.883262902755035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9299</v>
      </c>
      <c r="F16" s="154">
        <v>224</v>
      </c>
      <c r="G16" s="155">
        <v>9523</v>
      </c>
      <c r="H16" s="156">
        <v>9224</v>
      </c>
      <c r="I16" s="154">
        <v>0</v>
      </c>
      <c r="J16" s="155">
        <v>9224</v>
      </c>
      <c r="K16" s="157">
        <v>99.193461662544351</v>
      </c>
      <c r="L16" s="158">
        <v>0</v>
      </c>
      <c r="M16" s="159">
        <v>96.860233119815192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2586</v>
      </c>
      <c r="F17" s="161">
        <v>0</v>
      </c>
      <c r="G17" s="162">
        <v>2586</v>
      </c>
      <c r="H17" s="163">
        <v>2586</v>
      </c>
      <c r="I17" s="161">
        <v>0</v>
      </c>
      <c r="J17" s="162">
        <v>2586</v>
      </c>
      <c r="K17" s="164">
        <v>100</v>
      </c>
      <c r="L17" s="165" t="s">
        <v>161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1609</v>
      </c>
      <c r="F18" s="161">
        <v>60</v>
      </c>
      <c r="G18" s="162">
        <v>1669</v>
      </c>
      <c r="H18" s="163">
        <v>1609</v>
      </c>
      <c r="I18" s="161">
        <v>60</v>
      </c>
      <c r="J18" s="162">
        <v>1669</v>
      </c>
      <c r="K18" s="164">
        <v>100</v>
      </c>
      <c r="L18" s="165">
        <v>100</v>
      </c>
      <c r="M18" s="166">
        <v>100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11977</v>
      </c>
      <c r="F19" s="168">
        <v>0</v>
      </c>
      <c r="G19" s="169">
        <v>11977</v>
      </c>
      <c r="H19" s="170">
        <v>11977</v>
      </c>
      <c r="I19" s="168">
        <v>0</v>
      </c>
      <c r="J19" s="169">
        <v>11977</v>
      </c>
      <c r="K19" s="171">
        <v>100</v>
      </c>
      <c r="L19" s="172" t="s">
        <v>161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75345</v>
      </c>
      <c r="F20" s="175">
        <v>658</v>
      </c>
      <c r="G20" s="176">
        <v>76003</v>
      </c>
      <c r="H20" s="177">
        <v>75200</v>
      </c>
      <c r="I20" s="175">
        <v>342</v>
      </c>
      <c r="J20" s="176">
        <v>75542</v>
      </c>
      <c r="K20" s="178">
        <v>99.807551927798784</v>
      </c>
      <c r="L20" s="179">
        <v>51.975683890577507</v>
      </c>
      <c r="M20" s="180">
        <v>99.39344499559229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76546</v>
      </c>
      <c r="F21" s="161">
        <v>161</v>
      </c>
      <c r="G21" s="162">
        <v>76707</v>
      </c>
      <c r="H21" s="163">
        <v>76166</v>
      </c>
      <c r="I21" s="161">
        <v>143</v>
      </c>
      <c r="J21" s="162">
        <v>76309</v>
      </c>
      <c r="K21" s="164">
        <v>99.503566482899174</v>
      </c>
      <c r="L21" s="165">
        <v>88.81987577639751</v>
      </c>
      <c r="M21" s="166">
        <v>99.481142529364988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19550</v>
      </c>
      <c r="F22" s="161">
        <v>52</v>
      </c>
      <c r="G22" s="162">
        <v>19602</v>
      </c>
      <c r="H22" s="163">
        <v>19550</v>
      </c>
      <c r="I22" s="161">
        <v>52</v>
      </c>
      <c r="J22" s="162">
        <v>19602</v>
      </c>
      <c r="K22" s="164">
        <v>100</v>
      </c>
      <c r="L22" s="165">
        <v>100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18292</v>
      </c>
      <c r="F23" s="161">
        <v>0</v>
      </c>
      <c r="G23" s="162">
        <v>18292</v>
      </c>
      <c r="H23" s="163">
        <v>18505</v>
      </c>
      <c r="I23" s="161">
        <v>0</v>
      </c>
      <c r="J23" s="162">
        <v>18505</v>
      </c>
      <c r="K23" s="164">
        <v>101.16444347255631</v>
      </c>
      <c r="L23" s="165" t="s">
        <v>161</v>
      </c>
      <c r="M23" s="166">
        <v>101.16444347255631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6879</v>
      </c>
      <c r="F24" s="168">
        <v>0</v>
      </c>
      <c r="G24" s="169">
        <v>6879</v>
      </c>
      <c r="H24" s="170">
        <v>6879</v>
      </c>
      <c r="I24" s="168">
        <v>0</v>
      </c>
      <c r="J24" s="169">
        <v>6879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70692</v>
      </c>
      <c r="F25" s="175">
        <v>44</v>
      </c>
      <c r="G25" s="176">
        <v>70736</v>
      </c>
      <c r="H25" s="177">
        <v>70217</v>
      </c>
      <c r="I25" s="175">
        <v>32</v>
      </c>
      <c r="J25" s="176">
        <v>70249</v>
      </c>
      <c r="K25" s="178">
        <v>99.328071068862116</v>
      </c>
      <c r="L25" s="179">
        <v>72.727272727272734</v>
      </c>
      <c r="M25" s="180">
        <v>99.311524541958832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49226</v>
      </c>
      <c r="F26" s="161">
        <v>1</v>
      </c>
      <c r="G26" s="162">
        <v>49227</v>
      </c>
      <c r="H26" s="163">
        <v>49223</v>
      </c>
      <c r="I26" s="161">
        <v>1</v>
      </c>
      <c r="J26" s="162">
        <v>49224</v>
      </c>
      <c r="K26" s="164">
        <v>99.993905659610775</v>
      </c>
      <c r="L26" s="165">
        <v>100</v>
      </c>
      <c r="M26" s="166">
        <v>99.993905783411535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155820</v>
      </c>
      <c r="F27" s="161">
        <v>3321</v>
      </c>
      <c r="G27" s="162">
        <v>159141</v>
      </c>
      <c r="H27" s="163">
        <v>155844</v>
      </c>
      <c r="I27" s="161">
        <v>251</v>
      </c>
      <c r="J27" s="162">
        <v>156095</v>
      </c>
      <c r="K27" s="164">
        <v>100.01540238737003</v>
      </c>
      <c r="L27" s="165">
        <v>7.5579644685335747</v>
      </c>
      <c r="M27" s="166">
        <v>98.085974073306062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89976</v>
      </c>
      <c r="F28" s="161">
        <v>40</v>
      </c>
      <c r="G28" s="162">
        <v>90016</v>
      </c>
      <c r="H28" s="163">
        <v>89975</v>
      </c>
      <c r="I28" s="161">
        <v>34</v>
      </c>
      <c r="J28" s="162">
        <v>90009</v>
      </c>
      <c r="K28" s="164">
        <v>99.998888592513552</v>
      </c>
      <c r="L28" s="165">
        <v>85</v>
      </c>
      <c r="M28" s="166">
        <v>99.992223604692498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68947</v>
      </c>
      <c r="F29" s="168">
        <v>91</v>
      </c>
      <c r="G29" s="169">
        <v>69038</v>
      </c>
      <c r="H29" s="170">
        <v>68970</v>
      </c>
      <c r="I29" s="168">
        <v>91</v>
      </c>
      <c r="J29" s="169">
        <v>69061</v>
      </c>
      <c r="K29" s="171">
        <v>100.03335895687992</v>
      </c>
      <c r="L29" s="172">
        <v>100</v>
      </c>
      <c r="M29" s="173">
        <v>100.03331498594976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164786</v>
      </c>
      <c r="F30" s="175">
        <v>1705</v>
      </c>
      <c r="G30" s="176">
        <v>166491</v>
      </c>
      <c r="H30" s="177">
        <v>164705</v>
      </c>
      <c r="I30" s="175">
        <v>539</v>
      </c>
      <c r="J30" s="176">
        <v>165244</v>
      </c>
      <c r="K30" s="178">
        <v>99.950845338803049</v>
      </c>
      <c r="L30" s="179">
        <v>31.612903225806448</v>
      </c>
      <c r="M30" s="180">
        <v>99.251010565135658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53287</v>
      </c>
      <c r="F31" s="161">
        <v>0</v>
      </c>
      <c r="G31" s="162">
        <v>53287</v>
      </c>
      <c r="H31" s="163">
        <v>53287</v>
      </c>
      <c r="I31" s="161">
        <v>0</v>
      </c>
      <c r="J31" s="162">
        <v>53287</v>
      </c>
      <c r="K31" s="164">
        <v>100</v>
      </c>
      <c r="L31" s="165" t="s">
        <v>161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125900</v>
      </c>
      <c r="F32" s="161">
        <v>1183</v>
      </c>
      <c r="G32" s="162">
        <v>127083</v>
      </c>
      <c r="H32" s="163">
        <v>125897</v>
      </c>
      <c r="I32" s="161">
        <v>316</v>
      </c>
      <c r="J32" s="162">
        <v>126213</v>
      </c>
      <c r="K32" s="164">
        <v>99.997617156473396</v>
      </c>
      <c r="L32" s="165">
        <v>26.711749788672869</v>
      </c>
      <c r="M32" s="166">
        <v>99.315408040414539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314</v>
      </c>
      <c r="F33" s="161">
        <v>0</v>
      </c>
      <c r="G33" s="162">
        <v>314</v>
      </c>
      <c r="H33" s="163">
        <v>314</v>
      </c>
      <c r="I33" s="161">
        <v>0</v>
      </c>
      <c r="J33" s="162">
        <v>314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335</v>
      </c>
      <c r="F34" s="168">
        <v>0</v>
      </c>
      <c r="G34" s="169">
        <v>335</v>
      </c>
      <c r="H34" s="170">
        <v>335</v>
      </c>
      <c r="I34" s="168">
        <v>0</v>
      </c>
      <c r="J34" s="169">
        <v>335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258</v>
      </c>
      <c r="F35" s="175">
        <v>0</v>
      </c>
      <c r="G35" s="176">
        <v>258</v>
      </c>
      <c r="H35" s="177">
        <v>258</v>
      </c>
      <c r="I35" s="175">
        <v>0</v>
      </c>
      <c r="J35" s="176">
        <v>258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409</v>
      </c>
      <c r="F36" s="161">
        <v>0</v>
      </c>
      <c r="G36" s="162">
        <v>409</v>
      </c>
      <c r="H36" s="163">
        <v>409</v>
      </c>
      <c r="I36" s="161">
        <v>0</v>
      </c>
      <c r="J36" s="162">
        <v>409</v>
      </c>
      <c r="K36" s="164">
        <v>100</v>
      </c>
      <c r="L36" s="165" t="s">
        <v>161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25569</v>
      </c>
      <c r="F37" s="161">
        <v>0</v>
      </c>
      <c r="G37" s="162">
        <v>25569</v>
      </c>
      <c r="H37" s="163">
        <v>25569</v>
      </c>
      <c r="I37" s="161">
        <v>0</v>
      </c>
      <c r="J37" s="162">
        <v>25569</v>
      </c>
      <c r="K37" s="164">
        <v>100</v>
      </c>
      <c r="L37" s="165" t="s">
        <v>161</v>
      </c>
      <c r="M37" s="166">
        <v>100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12744</v>
      </c>
      <c r="F38" s="161">
        <v>0</v>
      </c>
      <c r="G38" s="162">
        <v>12744</v>
      </c>
      <c r="H38" s="163">
        <v>12744</v>
      </c>
      <c r="I38" s="161">
        <v>0</v>
      </c>
      <c r="J38" s="162">
        <v>12744</v>
      </c>
      <c r="K38" s="164">
        <v>100</v>
      </c>
      <c r="L38" s="165" t="s">
        <v>161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733</v>
      </c>
      <c r="F39" s="168">
        <v>0</v>
      </c>
      <c r="G39" s="169">
        <v>733</v>
      </c>
      <c r="H39" s="170">
        <v>733</v>
      </c>
      <c r="I39" s="168">
        <v>0</v>
      </c>
      <c r="J39" s="169">
        <v>733</v>
      </c>
      <c r="K39" s="171">
        <v>100</v>
      </c>
      <c r="L39" s="172" t="s">
        <v>161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511</v>
      </c>
      <c r="F40" s="175">
        <v>60</v>
      </c>
      <c r="G40" s="176">
        <v>571</v>
      </c>
      <c r="H40" s="177">
        <v>511</v>
      </c>
      <c r="I40" s="175">
        <v>9</v>
      </c>
      <c r="J40" s="176">
        <v>520</v>
      </c>
      <c r="K40" s="178">
        <v>100</v>
      </c>
      <c r="L40" s="179">
        <v>15</v>
      </c>
      <c r="M40" s="180">
        <v>91.068301225919441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16140</v>
      </c>
      <c r="F41" s="161">
        <v>0</v>
      </c>
      <c r="G41" s="162">
        <v>16140</v>
      </c>
      <c r="H41" s="163">
        <v>16140</v>
      </c>
      <c r="I41" s="161">
        <v>0</v>
      </c>
      <c r="J41" s="162">
        <v>16140</v>
      </c>
      <c r="K41" s="164">
        <v>100</v>
      </c>
      <c r="L41" s="165" t="s">
        <v>161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56409</v>
      </c>
      <c r="F42" s="161">
        <v>58</v>
      </c>
      <c r="G42" s="162">
        <v>56467</v>
      </c>
      <c r="H42" s="163">
        <v>55863</v>
      </c>
      <c r="I42" s="161">
        <v>0</v>
      </c>
      <c r="J42" s="162">
        <v>55863</v>
      </c>
      <c r="K42" s="164">
        <v>99.032069350635538</v>
      </c>
      <c r="L42" s="165">
        <v>0</v>
      </c>
      <c r="M42" s="166">
        <v>98.93034869924027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4440</v>
      </c>
      <c r="F43" s="161">
        <v>0</v>
      </c>
      <c r="G43" s="162">
        <v>4440</v>
      </c>
      <c r="H43" s="163">
        <v>4428</v>
      </c>
      <c r="I43" s="161">
        <v>0</v>
      </c>
      <c r="J43" s="162">
        <v>4428</v>
      </c>
      <c r="K43" s="164">
        <v>99.729729729729726</v>
      </c>
      <c r="L43" s="165" t="s">
        <v>161</v>
      </c>
      <c r="M43" s="166">
        <v>99.729729729729726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28307</v>
      </c>
      <c r="F44" s="168">
        <v>0</v>
      </c>
      <c r="G44" s="169">
        <v>28307</v>
      </c>
      <c r="H44" s="170">
        <v>28307</v>
      </c>
      <c r="I44" s="168">
        <v>0</v>
      </c>
      <c r="J44" s="169">
        <v>28307</v>
      </c>
      <c r="K44" s="171">
        <v>100</v>
      </c>
      <c r="L44" s="172" t="s">
        <v>161</v>
      </c>
      <c r="M44" s="173">
        <v>100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3814</v>
      </c>
      <c r="F45" s="185">
        <v>193</v>
      </c>
      <c r="G45" s="186">
        <v>4007</v>
      </c>
      <c r="H45" s="187">
        <v>3814</v>
      </c>
      <c r="I45" s="185">
        <v>0</v>
      </c>
      <c r="J45" s="186">
        <v>3814</v>
      </c>
      <c r="K45" s="188">
        <v>100</v>
      </c>
      <c r="L45" s="189">
        <v>0</v>
      </c>
      <c r="M45" s="190">
        <v>95.183428999251305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7166155</v>
      </c>
      <c r="F46" s="193">
        <v>48179</v>
      </c>
      <c r="G46" s="194">
        <v>7214334</v>
      </c>
      <c r="H46" s="195">
        <v>7134805</v>
      </c>
      <c r="I46" s="193">
        <v>10438</v>
      </c>
      <c r="J46" s="194">
        <v>7145243</v>
      </c>
      <c r="K46" s="196">
        <v>99.562526905990737</v>
      </c>
      <c r="L46" s="197">
        <v>21.665040785404429</v>
      </c>
      <c r="M46" s="198">
        <v>99.042309380186722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1150700</v>
      </c>
      <c r="F47" s="200">
        <v>7851</v>
      </c>
      <c r="G47" s="201">
        <v>1158551</v>
      </c>
      <c r="H47" s="202">
        <v>1149239</v>
      </c>
      <c r="I47" s="200">
        <v>1870</v>
      </c>
      <c r="J47" s="201">
        <v>1151109</v>
      </c>
      <c r="K47" s="203">
        <v>99.873033805509692</v>
      </c>
      <c r="L47" s="204">
        <v>23.818621831613807</v>
      </c>
      <c r="M47" s="205">
        <v>99.357645886974339</v>
      </c>
    </row>
    <row r="48" spans="1:13" ht="18" customHeight="1" thickBot="1" x14ac:dyDescent="0.2">
      <c r="B48" s="140"/>
      <c r="C48" s="141" t="s">
        <v>93</v>
      </c>
      <c r="D48" s="142"/>
      <c r="E48" s="206">
        <v>8316855</v>
      </c>
      <c r="F48" s="207">
        <v>56030</v>
      </c>
      <c r="G48" s="208">
        <v>8372885</v>
      </c>
      <c r="H48" s="209">
        <v>8284044</v>
      </c>
      <c r="I48" s="207">
        <v>12308</v>
      </c>
      <c r="J48" s="208">
        <v>8296352</v>
      </c>
      <c r="K48" s="210">
        <v>99.605487891757164</v>
      </c>
      <c r="L48" s="211">
        <v>21.966803498126001</v>
      </c>
      <c r="M48" s="212">
        <v>99.085942300652647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M48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103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21589598</v>
      </c>
      <c r="F5" s="73">
        <v>481674</v>
      </c>
      <c r="G5" s="74">
        <v>22071272</v>
      </c>
      <c r="H5" s="75">
        <v>21427082</v>
      </c>
      <c r="I5" s="73">
        <v>224792</v>
      </c>
      <c r="J5" s="74">
        <v>21651874</v>
      </c>
      <c r="K5" s="76">
        <v>99.247248605555328</v>
      </c>
      <c r="L5" s="77">
        <v>46.668908847062532</v>
      </c>
      <c r="M5" s="78">
        <v>98.099801407005444</v>
      </c>
    </row>
    <row r="6" spans="1:13" ht="18" customHeight="1" x14ac:dyDescent="0.15">
      <c r="A6" s="68"/>
      <c r="B6" s="79"/>
      <c r="C6" s="80" t="s">
        <v>1</v>
      </c>
      <c r="D6" s="81"/>
      <c r="E6" s="82">
        <v>5359030</v>
      </c>
      <c r="F6" s="83">
        <v>194680</v>
      </c>
      <c r="G6" s="84">
        <v>5553710</v>
      </c>
      <c r="H6" s="85">
        <v>5291282</v>
      </c>
      <c r="I6" s="83">
        <v>95746</v>
      </c>
      <c r="J6" s="84">
        <v>5387028</v>
      </c>
      <c r="K6" s="86">
        <v>98.735815996551608</v>
      </c>
      <c r="L6" s="87">
        <v>49.181220464351753</v>
      </c>
      <c r="M6" s="88">
        <v>96.998726977101796</v>
      </c>
    </row>
    <row r="7" spans="1:13" ht="18" customHeight="1" x14ac:dyDescent="0.15">
      <c r="A7" s="68"/>
      <c r="B7" s="79"/>
      <c r="C7" s="80" t="s">
        <v>2</v>
      </c>
      <c r="D7" s="81"/>
      <c r="E7" s="82">
        <v>2902440</v>
      </c>
      <c r="F7" s="83">
        <v>113579</v>
      </c>
      <c r="G7" s="84">
        <v>3016019</v>
      </c>
      <c r="H7" s="85">
        <v>2862053</v>
      </c>
      <c r="I7" s="83">
        <v>56004</v>
      </c>
      <c r="J7" s="84">
        <v>2918057</v>
      </c>
      <c r="K7" s="86">
        <v>98.608515593776275</v>
      </c>
      <c r="L7" s="87">
        <v>49.308410885815157</v>
      </c>
      <c r="M7" s="88">
        <v>96.75194353881723</v>
      </c>
    </row>
    <row r="8" spans="1:13" ht="18" customHeight="1" x14ac:dyDescent="0.15">
      <c r="A8" s="68"/>
      <c r="B8" s="79"/>
      <c r="C8" s="80" t="s">
        <v>3</v>
      </c>
      <c r="D8" s="81"/>
      <c r="E8" s="82">
        <v>6793105</v>
      </c>
      <c r="F8" s="83">
        <v>178048</v>
      </c>
      <c r="G8" s="84">
        <v>6971153</v>
      </c>
      <c r="H8" s="85">
        <v>6722041</v>
      </c>
      <c r="I8" s="83">
        <v>66463</v>
      </c>
      <c r="J8" s="84">
        <v>6788504</v>
      </c>
      <c r="K8" s="86">
        <v>98.953880442007005</v>
      </c>
      <c r="L8" s="87">
        <v>37.328697879223583</v>
      </c>
      <c r="M8" s="88">
        <v>97.379931268184762</v>
      </c>
    </row>
    <row r="9" spans="1:13" ht="18" customHeight="1" x14ac:dyDescent="0.15">
      <c r="A9" s="68"/>
      <c r="B9" s="89"/>
      <c r="C9" s="90" t="s">
        <v>4</v>
      </c>
      <c r="D9" s="91"/>
      <c r="E9" s="92">
        <v>3369827</v>
      </c>
      <c r="F9" s="93">
        <v>294375</v>
      </c>
      <c r="G9" s="94">
        <v>3664202</v>
      </c>
      <c r="H9" s="95">
        <v>3297555</v>
      </c>
      <c r="I9" s="93">
        <v>98352</v>
      </c>
      <c r="J9" s="94">
        <v>3395907</v>
      </c>
      <c r="K9" s="96">
        <v>97.855320169254981</v>
      </c>
      <c r="L9" s="97">
        <v>33.41044585987261</v>
      </c>
      <c r="M9" s="98">
        <v>92.677941882025067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2869937</v>
      </c>
      <c r="F10" s="103">
        <v>200441</v>
      </c>
      <c r="G10" s="104">
        <v>3070378</v>
      </c>
      <c r="H10" s="105">
        <v>2804326</v>
      </c>
      <c r="I10" s="103">
        <v>57578</v>
      </c>
      <c r="J10" s="104">
        <v>2861904</v>
      </c>
      <c r="K10" s="106">
        <v>97.713852255293403</v>
      </c>
      <c r="L10" s="107">
        <v>28.725659919876673</v>
      </c>
      <c r="M10" s="108">
        <v>93.21015197477314</v>
      </c>
    </row>
    <row r="11" spans="1:13" ht="18" customHeight="1" x14ac:dyDescent="0.15">
      <c r="A11" s="68"/>
      <c r="B11" s="79"/>
      <c r="C11" s="80" t="s">
        <v>66</v>
      </c>
      <c r="D11" s="81"/>
      <c r="E11" s="82">
        <v>7942365</v>
      </c>
      <c r="F11" s="83">
        <v>369102</v>
      </c>
      <c r="G11" s="84">
        <v>8311467</v>
      </c>
      <c r="H11" s="85">
        <v>7789025</v>
      </c>
      <c r="I11" s="83">
        <v>153324</v>
      </c>
      <c r="J11" s="84">
        <v>7942349</v>
      </c>
      <c r="K11" s="86">
        <v>98.06934080717771</v>
      </c>
      <c r="L11" s="87">
        <v>41.539736983272917</v>
      </c>
      <c r="M11" s="88">
        <v>95.558930812093706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2839152</v>
      </c>
      <c r="F12" s="83">
        <v>113711</v>
      </c>
      <c r="G12" s="84">
        <v>2952863</v>
      </c>
      <c r="H12" s="85">
        <v>2803403</v>
      </c>
      <c r="I12" s="83">
        <v>46317</v>
      </c>
      <c r="J12" s="84">
        <v>2849720</v>
      </c>
      <c r="K12" s="86">
        <v>98.74085642473527</v>
      </c>
      <c r="L12" s="87">
        <v>40.732207086385664</v>
      </c>
      <c r="M12" s="88">
        <v>96.507017088161561</v>
      </c>
    </row>
    <row r="13" spans="1:13" ht="18" customHeight="1" x14ac:dyDescent="0.15">
      <c r="A13" s="68"/>
      <c r="B13" s="79"/>
      <c r="C13" s="80" t="s">
        <v>68</v>
      </c>
      <c r="D13" s="81"/>
      <c r="E13" s="82">
        <v>6231574</v>
      </c>
      <c r="F13" s="83">
        <v>312554</v>
      </c>
      <c r="G13" s="84">
        <v>6544128</v>
      </c>
      <c r="H13" s="85">
        <v>6109170</v>
      </c>
      <c r="I13" s="83">
        <v>149790</v>
      </c>
      <c r="J13" s="84">
        <v>6258960</v>
      </c>
      <c r="K13" s="86">
        <v>98.035745062162462</v>
      </c>
      <c r="L13" s="87">
        <v>47.924518643178459</v>
      </c>
      <c r="M13" s="88">
        <v>95.642383523060673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2591027</v>
      </c>
      <c r="F14" s="93">
        <v>122076</v>
      </c>
      <c r="G14" s="94">
        <v>2713103</v>
      </c>
      <c r="H14" s="95">
        <v>2553938</v>
      </c>
      <c r="I14" s="93">
        <v>47290</v>
      </c>
      <c r="J14" s="94">
        <v>2601228</v>
      </c>
      <c r="K14" s="96">
        <v>98.568559879924052</v>
      </c>
      <c r="L14" s="97">
        <v>38.738163111504306</v>
      </c>
      <c r="M14" s="98">
        <v>95.876492709639109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1687507</v>
      </c>
      <c r="F15" s="103">
        <v>85249</v>
      </c>
      <c r="G15" s="104">
        <v>1772756</v>
      </c>
      <c r="H15" s="105">
        <v>1654666</v>
      </c>
      <c r="I15" s="103">
        <v>36283</v>
      </c>
      <c r="J15" s="104">
        <v>1690949</v>
      </c>
      <c r="K15" s="106">
        <v>98.053874739482566</v>
      </c>
      <c r="L15" s="107">
        <v>42.561203063965557</v>
      </c>
      <c r="M15" s="108">
        <v>95.385320935312023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451742</v>
      </c>
      <c r="F16" s="113">
        <v>39325</v>
      </c>
      <c r="G16" s="114">
        <v>491067</v>
      </c>
      <c r="H16" s="115">
        <v>442985</v>
      </c>
      <c r="I16" s="113">
        <v>4972</v>
      </c>
      <c r="J16" s="114">
        <v>447957</v>
      </c>
      <c r="K16" s="116">
        <v>98.061504132890008</v>
      </c>
      <c r="L16" s="117">
        <v>12.643356643356643</v>
      </c>
      <c r="M16" s="118">
        <v>91.22115719443579</v>
      </c>
    </row>
    <row r="17" spans="1:13" ht="18" customHeight="1" x14ac:dyDescent="0.15">
      <c r="A17" s="68"/>
      <c r="B17" s="79"/>
      <c r="C17" s="80" t="s">
        <v>7</v>
      </c>
      <c r="D17" s="81"/>
      <c r="E17" s="82">
        <v>582966</v>
      </c>
      <c r="F17" s="83">
        <v>18988</v>
      </c>
      <c r="G17" s="84">
        <v>601954</v>
      </c>
      <c r="H17" s="85">
        <v>578325</v>
      </c>
      <c r="I17" s="83">
        <v>3234</v>
      </c>
      <c r="J17" s="84">
        <v>581559</v>
      </c>
      <c r="K17" s="86">
        <v>99.203898683628196</v>
      </c>
      <c r="L17" s="87">
        <v>17.031809563935116</v>
      </c>
      <c r="M17" s="88">
        <v>96.611867351990355</v>
      </c>
    </row>
    <row r="18" spans="1:13" ht="18" customHeight="1" x14ac:dyDescent="0.15">
      <c r="A18" s="68"/>
      <c r="B18" s="79"/>
      <c r="C18" s="80" t="s">
        <v>8</v>
      </c>
      <c r="D18" s="81"/>
      <c r="E18" s="82">
        <v>148354</v>
      </c>
      <c r="F18" s="83">
        <v>21441</v>
      </c>
      <c r="G18" s="84">
        <v>169795</v>
      </c>
      <c r="H18" s="85">
        <v>146204</v>
      </c>
      <c r="I18" s="83">
        <v>2113</v>
      </c>
      <c r="J18" s="84">
        <v>148317</v>
      </c>
      <c r="K18" s="86">
        <v>98.550763713819649</v>
      </c>
      <c r="L18" s="87">
        <v>9.8549507952054469</v>
      </c>
      <c r="M18" s="88">
        <v>87.350628699313887</v>
      </c>
    </row>
    <row r="19" spans="1:13" ht="18" customHeight="1" x14ac:dyDescent="0.15">
      <c r="A19" s="68"/>
      <c r="B19" s="89"/>
      <c r="C19" s="90" t="s">
        <v>9</v>
      </c>
      <c r="D19" s="91"/>
      <c r="E19" s="92">
        <v>349673</v>
      </c>
      <c r="F19" s="93">
        <v>19931</v>
      </c>
      <c r="G19" s="94">
        <v>369604</v>
      </c>
      <c r="H19" s="95">
        <v>340562</v>
      </c>
      <c r="I19" s="93">
        <v>7749</v>
      </c>
      <c r="J19" s="94">
        <v>348311</v>
      </c>
      <c r="K19" s="96">
        <v>97.39442278929171</v>
      </c>
      <c r="L19" s="97">
        <v>38.879133008880643</v>
      </c>
      <c r="M19" s="98">
        <v>94.238969275224292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612817</v>
      </c>
      <c r="F20" s="103">
        <v>52855</v>
      </c>
      <c r="G20" s="104">
        <v>665672</v>
      </c>
      <c r="H20" s="105">
        <v>600774</v>
      </c>
      <c r="I20" s="103">
        <v>13252</v>
      </c>
      <c r="J20" s="104">
        <v>614026</v>
      </c>
      <c r="K20" s="106">
        <v>98.034813002902993</v>
      </c>
      <c r="L20" s="107">
        <v>25.07236779869454</v>
      </c>
      <c r="M20" s="108">
        <v>92.241524354336661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1021279</v>
      </c>
      <c r="F21" s="83">
        <v>40004</v>
      </c>
      <c r="G21" s="84">
        <v>1061283</v>
      </c>
      <c r="H21" s="85">
        <v>1009196</v>
      </c>
      <c r="I21" s="83">
        <v>14840</v>
      </c>
      <c r="J21" s="84">
        <v>1024036</v>
      </c>
      <c r="K21" s="86">
        <v>98.816875701938457</v>
      </c>
      <c r="L21" s="87">
        <v>37.096290370962905</v>
      </c>
      <c r="M21" s="88">
        <v>96.490380040008176</v>
      </c>
    </row>
    <row r="22" spans="1:13" ht="18" customHeight="1" x14ac:dyDescent="0.15">
      <c r="A22" s="68"/>
      <c r="B22" s="79"/>
      <c r="C22" s="80" t="s">
        <v>12</v>
      </c>
      <c r="D22" s="81"/>
      <c r="E22" s="82">
        <v>350670</v>
      </c>
      <c r="F22" s="83">
        <v>9421</v>
      </c>
      <c r="G22" s="84">
        <v>360091</v>
      </c>
      <c r="H22" s="85">
        <v>348923</v>
      </c>
      <c r="I22" s="83">
        <v>5167</v>
      </c>
      <c r="J22" s="84">
        <v>354090</v>
      </c>
      <c r="K22" s="86">
        <v>99.501810819288792</v>
      </c>
      <c r="L22" s="87">
        <v>54.845557796412272</v>
      </c>
      <c r="M22" s="88">
        <v>98.333476815582728</v>
      </c>
    </row>
    <row r="23" spans="1:13" ht="18" customHeight="1" x14ac:dyDescent="0.15">
      <c r="A23" s="68"/>
      <c r="B23" s="79"/>
      <c r="C23" s="80" t="s">
        <v>13</v>
      </c>
      <c r="D23" s="81"/>
      <c r="E23" s="82">
        <v>815922</v>
      </c>
      <c r="F23" s="83">
        <v>55398</v>
      </c>
      <c r="G23" s="84">
        <v>871320</v>
      </c>
      <c r="H23" s="85">
        <v>799462</v>
      </c>
      <c r="I23" s="83">
        <v>12359</v>
      </c>
      <c r="J23" s="84">
        <v>811821</v>
      </c>
      <c r="K23" s="86">
        <v>97.982650302357328</v>
      </c>
      <c r="L23" s="87">
        <v>22.309469655944259</v>
      </c>
      <c r="M23" s="88">
        <v>93.17139512463848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178446</v>
      </c>
      <c r="F24" s="93">
        <v>5941</v>
      </c>
      <c r="G24" s="94">
        <v>184387</v>
      </c>
      <c r="H24" s="95">
        <v>176718</v>
      </c>
      <c r="I24" s="93">
        <v>2122</v>
      </c>
      <c r="J24" s="94">
        <v>178840</v>
      </c>
      <c r="K24" s="96">
        <v>99.031639823812242</v>
      </c>
      <c r="L24" s="97">
        <v>35.717892610671605</v>
      </c>
      <c r="M24" s="98">
        <v>96.99165342459068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2109751</v>
      </c>
      <c r="F25" s="103">
        <v>126448</v>
      </c>
      <c r="G25" s="104">
        <v>2236199</v>
      </c>
      <c r="H25" s="105">
        <v>2067308</v>
      </c>
      <c r="I25" s="103">
        <v>55453</v>
      </c>
      <c r="J25" s="104">
        <v>2122761</v>
      </c>
      <c r="K25" s="106">
        <v>97.988246006282253</v>
      </c>
      <c r="L25" s="107">
        <v>43.854390737694551</v>
      </c>
      <c r="M25" s="108">
        <v>94.927195656558297</v>
      </c>
    </row>
    <row r="26" spans="1:13" ht="18" customHeight="1" x14ac:dyDescent="0.15">
      <c r="A26" s="68"/>
      <c r="B26" s="79"/>
      <c r="C26" s="80" t="s">
        <v>16</v>
      </c>
      <c r="D26" s="81"/>
      <c r="E26" s="82">
        <v>1593676</v>
      </c>
      <c r="F26" s="83">
        <v>52593</v>
      </c>
      <c r="G26" s="84">
        <v>1646269</v>
      </c>
      <c r="H26" s="85">
        <v>1579721</v>
      </c>
      <c r="I26" s="83">
        <v>23187</v>
      </c>
      <c r="J26" s="84">
        <v>1602908</v>
      </c>
      <c r="K26" s="86">
        <v>99.124351499300985</v>
      </c>
      <c r="L26" s="87">
        <v>44.087616222691231</v>
      </c>
      <c r="M26" s="88">
        <v>97.36610481033172</v>
      </c>
    </row>
    <row r="27" spans="1:13" ht="18" customHeight="1" x14ac:dyDescent="0.15">
      <c r="A27" s="68"/>
      <c r="B27" s="79"/>
      <c r="C27" s="80" t="s">
        <v>17</v>
      </c>
      <c r="D27" s="81"/>
      <c r="E27" s="82">
        <v>3115965</v>
      </c>
      <c r="F27" s="83">
        <v>112879</v>
      </c>
      <c r="G27" s="84">
        <v>3228844</v>
      </c>
      <c r="H27" s="85">
        <v>3073825</v>
      </c>
      <c r="I27" s="83">
        <v>45042</v>
      </c>
      <c r="J27" s="84">
        <v>3118867</v>
      </c>
      <c r="K27" s="86">
        <v>98.647609969945108</v>
      </c>
      <c r="L27" s="87">
        <v>39.902904880447203</v>
      </c>
      <c r="M27" s="88">
        <v>96.593920300887874</v>
      </c>
    </row>
    <row r="28" spans="1:13" ht="18" customHeight="1" x14ac:dyDescent="0.15">
      <c r="A28" s="68"/>
      <c r="B28" s="79"/>
      <c r="C28" s="80" t="s">
        <v>18</v>
      </c>
      <c r="D28" s="81"/>
      <c r="E28" s="82">
        <v>1418180</v>
      </c>
      <c r="F28" s="83">
        <v>52833</v>
      </c>
      <c r="G28" s="84">
        <v>1471013</v>
      </c>
      <c r="H28" s="85">
        <v>1407921</v>
      </c>
      <c r="I28" s="83">
        <v>20441</v>
      </c>
      <c r="J28" s="84">
        <v>1428362</v>
      </c>
      <c r="K28" s="86">
        <v>99.27660804693339</v>
      </c>
      <c r="L28" s="87">
        <v>38.689834005261865</v>
      </c>
      <c r="M28" s="88">
        <v>97.10056947151385</v>
      </c>
    </row>
    <row r="29" spans="1:13" ht="18" customHeight="1" x14ac:dyDescent="0.15">
      <c r="A29" s="68"/>
      <c r="B29" s="89"/>
      <c r="C29" s="90" t="s">
        <v>19</v>
      </c>
      <c r="D29" s="91"/>
      <c r="E29" s="92">
        <v>1105395</v>
      </c>
      <c r="F29" s="93">
        <v>116349</v>
      </c>
      <c r="G29" s="94">
        <v>1221744</v>
      </c>
      <c r="H29" s="95">
        <v>1085694</v>
      </c>
      <c r="I29" s="93">
        <v>25860</v>
      </c>
      <c r="J29" s="94">
        <v>1111554</v>
      </c>
      <c r="K29" s="96">
        <v>98.217741169446214</v>
      </c>
      <c r="L29" s="97">
        <v>22.226233143387567</v>
      </c>
      <c r="M29" s="98">
        <v>90.9809256276274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1876251</v>
      </c>
      <c r="F30" s="103">
        <v>87912</v>
      </c>
      <c r="G30" s="104">
        <v>1964163</v>
      </c>
      <c r="H30" s="105">
        <v>1842305</v>
      </c>
      <c r="I30" s="103">
        <v>34259</v>
      </c>
      <c r="J30" s="104">
        <v>1876564</v>
      </c>
      <c r="K30" s="106">
        <v>98.190753795734153</v>
      </c>
      <c r="L30" s="107">
        <v>38.969651469651467</v>
      </c>
      <c r="M30" s="108">
        <v>95.540135925582547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764166</v>
      </c>
      <c r="F31" s="83">
        <v>10157</v>
      </c>
      <c r="G31" s="84">
        <v>774323</v>
      </c>
      <c r="H31" s="85">
        <v>757534</v>
      </c>
      <c r="I31" s="83">
        <v>4526</v>
      </c>
      <c r="J31" s="84">
        <v>762060</v>
      </c>
      <c r="K31" s="86">
        <v>99.132125742312539</v>
      </c>
      <c r="L31" s="87">
        <v>44.560401693413411</v>
      </c>
      <c r="M31" s="88">
        <v>98.416293975511522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1893588</v>
      </c>
      <c r="F32" s="83">
        <v>33967</v>
      </c>
      <c r="G32" s="84">
        <v>1927555</v>
      </c>
      <c r="H32" s="85">
        <v>1884512</v>
      </c>
      <c r="I32" s="83">
        <v>18953</v>
      </c>
      <c r="J32" s="84">
        <v>1903465</v>
      </c>
      <c r="K32" s="86">
        <v>99.520698272274643</v>
      </c>
      <c r="L32" s="87">
        <v>55.798274796125646</v>
      </c>
      <c r="M32" s="88">
        <v>98.750230213923857</v>
      </c>
    </row>
    <row r="33" spans="1:13" ht="18" customHeight="1" x14ac:dyDescent="0.15">
      <c r="A33" s="68"/>
      <c r="B33" s="79"/>
      <c r="C33" s="80" t="s">
        <v>23</v>
      </c>
      <c r="D33" s="81"/>
      <c r="E33" s="82">
        <v>33507</v>
      </c>
      <c r="F33" s="83">
        <v>3722</v>
      </c>
      <c r="G33" s="84">
        <v>37229</v>
      </c>
      <c r="H33" s="85">
        <v>32993</v>
      </c>
      <c r="I33" s="83">
        <v>2801</v>
      </c>
      <c r="J33" s="84">
        <v>35794</v>
      </c>
      <c r="K33" s="86">
        <v>98.465992180738354</v>
      </c>
      <c r="L33" s="87">
        <v>75.255239118753366</v>
      </c>
      <c r="M33" s="88">
        <v>96.145477987590326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38947</v>
      </c>
      <c r="F34" s="93">
        <v>14386</v>
      </c>
      <c r="G34" s="94">
        <v>53333</v>
      </c>
      <c r="H34" s="95">
        <v>36074</v>
      </c>
      <c r="I34" s="93">
        <v>5295</v>
      </c>
      <c r="J34" s="94">
        <v>41369</v>
      </c>
      <c r="K34" s="96">
        <v>92.623308598865123</v>
      </c>
      <c r="L34" s="97">
        <v>36.806617544835255</v>
      </c>
      <c r="M34" s="98">
        <v>77.567359795998726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25752</v>
      </c>
      <c r="F35" s="103">
        <v>11142</v>
      </c>
      <c r="G35" s="104">
        <v>36894</v>
      </c>
      <c r="H35" s="105">
        <v>23949</v>
      </c>
      <c r="I35" s="103">
        <v>2355</v>
      </c>
      <c r="J35" s="104">
        <v>26304</v>
      </c>
      <c r="K35" s="106">
        <v>92.998602050326184</v>
      </c>
      <c r="L35" s="107">
        <v>21.136241249326872</v>
      </c>
      <c r="M35" s="108">
        <v>71.296145714750367</v>
      </c>
    </row>
    <row r="36" spans="1:13" ht="18" customHeight="1" x14ac:dyDescent="0.15">
      <c r="A36" s="68"/>
      <c r="B36" s="79"/>
      <c r="C36" s="80" t="s">
        <v>26</v>
      </c>
      <c r="D36" s="81"/>
      <c r="E36" s="82">
        <v>8954</v>
      </c>
      <c r="F36" s="83">
        <v>1004</v>
      </c>
      <c r="G36" s="84">
        <v>9958</v>
      </c>
      <c r="H36" s="85">
        <v>8561</v>
      </c>
      <c r="I36" s="83">
        <v>274</v>
      </c>
      <c r="J36" s="84">
        <v>8835</v>
      </c>
      <c r="K36" s="86">
        <v>95.610900156354703</v>
      </c>
      <c r="L36" s="87">
        <v>27.290836653386453</v>
      </c>
      <c r="M36" s="88">
        <v>88.722635067282582</v>
      </c>
    </row>
    <row r="37" spans="1:13" ht="18" customHeight="1" x14ac:dyDescent="0.15">
      <c r="A37" s="68"/>
      <c r="B37" s="79"/>
      <c r="C37" s="80" t="s">
        <v>27</v>
      </c>
      <c r="D37" s="81"/>
      <c r="E37" s="82">
        <v>75865</v>
      </c>
      <c r="F37" s="83">
        <v>8264</v>
      </c>
      <c r="G37" s="84">
        <v>84129</v>
      </c>
      <c r="H37" s="85">
        <v>74984</v>
      </c>
      <c r="I37" s="83">
        <v>722</v>
      </c>
      <c r="J37" s="84">
        <v>75706</v>
      </c>
      <c r="K37" s="86">
        <v>98.838726685559877</v>
      </c>
      <c r="L37" s="87">
        <v>8.7366892545982573</v>
      </c>
      <c r="M37" s="88">
        <v>89.987994627298548</v>
      </c>
    </row>
    <row r="38" spans="1:13" ht="18" customHeight="1" x14ac:dyDescent="0.15">
      <c r="A38" s="68"/>
      <c r="B38" s="79"/>
      <c r="C38" s="80" t="s">
        <v>28</v>
      </c>
      <c r="D38" s="81"/>
      <c r="E38" s="82">
        <v>34929</v>
      </c>
      <c r="F38" s="83">
        <v>342</v>
      </c>
      <c r="G38" s="84">
        <v>35271</v>
      </c>
      <c r="H38" s="85">
        <v>34802</v>
      </c>
      <c r="I38" s="83">
        <v>274</v>
      </c>
      <c r="J38" s="84">
        <v>35076</v>
      </c>
      <c r="K38" s="86">
        <v>99.636405279280822</v>
      </c>
      <c r="L38" s="87">
        <v>80.116959064327489</v>
      </c>
      <c r="M38" s="88">
        <v>99.447137875308329</v>
      </c>
    </row>
    <row r="39" spans="1:13" ht="18" customHeight="1" x14ac:dyDescent="0.15">
      <c r="A39" s="68"/>
      <c r="B39" s="89"/>
      <c r="C39" s="90" t="s">
        <v>29</v>
      </c>
      <c r="D39" s="91"/>
      <c r="E39" s="92">
        <v>29374</v>
      </c>
      <c r="F39" s="93">
        <v>11084</v>
      </c>
      <c r="G39" s="94">
        <v>40458</v>
      </c>
      <c r="H39" s="95">
        <v>27922</v>
      </c>
      <c r="I39" s="93">
        <v>971</v>
      </c>
      <c r="J39" s="94">
        <v>28893</v>
      </c>
      <c r="K39" s="96">
        <v>95.056852999251035</v>
      </c>
      <c r="L39" s="97">
        <v>8.7603753157704798</v>
      </c>
      <c r="M39" s="98">
        <v>71.414800533886989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47814</v>
      </c>
      <c r="F40" s="103">
        <v>22995</v>
      </c>
      <c r="G40" s="104">
        <v>70809</v>
      </c>
      <c r="H40" s="105">
        <v>44282</v>
      </c>
      <c r="I40" s="103">
        <v>4370</v>
      </c>
      <c r="J40" s="104">
        <v>48652</v>
      </c>
      <c r="K40" s="106">
        <v>92.613042205211855</v>
      </c>
      <c r="L40" s="107">
        <v>19.004131332898456</v>
      </c>
      <c r="M40" s="108">
        <v>68.708779957350046</v>
      </c>
    </row>
    <row r="41" spans="1:13" ht="18" customHeight="1" x14ac:dyDescent="0.15">
      <c r="A41" s="68"/>
      <c r="B41" s="79"/>
      <c r="C41" s="80" t="s">
        <v>71</v>
      </c>
      <c r="D41" s="81"/>
      <c r="E41" s="82">
        <v>340548</v>
      </c>
      <c r="F41" s="83">
        <v>28439</v>
      </c>
      <c r="G41" s="84">
        <v>368987</v>
      </c>
      <c r="H41" s="85">
        <v>326731</v>
      </c>
      <c r="I41" s="83">
        <v>7686</v>
      </c>
      <c r="J41" s="84">
        <v>334417</v>
      </c>
      <c r="K41" s="86">
        <v>95.9427158579701</v>
      </c>
      <c r="L41" s="87">
        <v>27.026266746369419</v>
      </c>
      <c r="M41" s="88">
        <v>90.631106244935452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1133344</v>
      </c>
      <c r="F42" s="83">
        <v>59046</v>
      </c>
      <c r="G42" s="84">
        <v>1192390</v>
      </c>
      <c r="H42" s="85">
        <v>1108769</v>
      </c>
      <c r="I42" s="83">
        <v>21263</v>
      </c>
      <c r="J42" s="84">
        <v>1130032</v>
      </c>
      <c r="K42" s="86">
        <v>97.83163805517124</v>
      </c>
      <c r="L42" s="87">
        <v>36.010906750668973</v>
      </c>
      <c r="M42" s="88">
        <v>94.770335209117817</v>
      </c>
    </row>
    <row r="43" spans="1:13" ht="18" customHeight="1" x14ac:dyDescent="0.15">
      <c r="A43" s="68"/>
      <c r="B43" s="79"/>
      <c r="C43" s="80" t="s">
        <v>31</v>
      </c>
      <c r="D43" s="81"/>
      <c r="E43" s="82">
        <v>50752</v>
      </c>
      <c r="F43" s="83">
        <v>14393</v>
      </c>
      <c r="G43" s="84">
        <v>65145</v>
      </c>
      <c r="H43" s="85">
        <v>47512</v>
      </c>
      <c r="I43" s="83">
        <v>3026</v>
      </c>
      <c r="J43" s="84">
        <v>50538</v>
      </c>
      <c r="K43" s="86">
        <v>93.616015132408563</v>
      </c>
      <c r="L43" s="87">
        <v>21.02410894184673</v>
      </c>
      <c r="M43" s="88">
        <v>77.577711259498045</v>
      </c>
    </row>
    <row r="44" spans="1:13" ht="18" customHeight="1" x14ac:dyDescent="0.15">
      <c r="A44" s="68"/>
      <c r="B44" s="89"/>
      <c r="C44" s="90" t="s">
        <v>32</v>
      </c>
      <c r="D44" s="91"/>
      <c r="E44" s="92">
        <v>295082</v>
      </c>
      <c r="F44" s="93">
        <v>34979</v>
      </c>
      <c r="G44" s="94">
        <v>330061</v>
      </c>
      <c r="H44" s="95">
        <v>283822</v>
      </c>
      <c r="I44" s="93">
        <v>6251</v>
      </c>
      <c r="J44" s="94">
        <v>290073</v>
      </c>
      <c r="K44" s="96">
        <v>96.184111535098708</v>
      </c>
      <c r="L44" s="97">
        <v>17.870722433460077</v>
      </c>
      <c r="M44" s="98">
        <v>87.884663743974599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100988</v>
      </c>
      <c r="F45" s="103">
        <v>6166</v>
      </c>
      <c r="G45" s="104">
        <v>107154</v>
      </c>
      <c r="H45" s="105">
        <v>98442</v>
      </c>
      <c r="I45" s="103">
        <v>2150</v>
      </c>
      <c r="J45" s="104">
        <v>100592</v>
      </c>
      <c r="K45" s="106">
        <v>97.478908385154668</v>
      </c>
      <c r="L45" s="107">
        <v>34.868634446967242</v>
      </c>
      <c r="M45" s="108">
        <v>93.876103551897273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64175562</v>
      </c>
      <c r="F46" s="124">
        <v>2465489</v>
      </c>
      <c r="G46" s="125">
        <v>66641051</v>
      </c>
      <c r="H46" s="126">
        <v>63314541</v>
      </c>
      <c r="I46" s="124">
        <v>1031939</v>
      </c>
      <c r="J46" s="125">
        <v>64346480</v>
      </c>
      <c r="K46" s="127">
        <v>98.658335083999731</v>
      </c>
      <c r="L46" s="128">
        <v>41.855347965454321</v>
      </c>
      <c r="M46" s="129">
        <v>96.556820509928627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20604697</v>
      </c>
      <c r="F47" s="134">
        <v>1072404</v>
      </c>
      <c r="G47" s="135">
        <v>21677101</v>
      </c>
      <c r="H47" s="136">
        <v>20290812</v>
      </c>
      <c r="I47" s="134">
        <v>350967</v>
      </c>
      <c r="J47" s="135">
        <v>20641779</v>
      </c>
      <c r="K47" s="137">
        <v>98.476633750061936</v>
      </c>
      <c r="L47" s="138">
        <v>32.727125225194982</v>
      </c>
      <c r="M47" s="139">
        <v>95.223890869909226</v>
      </c>
    </row>
    <row r="48" spans="1:13" ht="18" customHeight="1" thickBot="1" x14ac:dyDescent="0.2">
      <c r="B48" s="140"/>
      <c r="C48" s="141" t="s">
        <v>93</v>
      </c>
      <c r="D48" s="142"/>
      <c r="E48" s="143">
        <v>84780259</v>
      </c>
      <c r="F48" s="144">
        <v>3537893</v>
      </c>
      <c r="G48" s="145">
        <v>88318152</v>
      </c>
      <c r="H48" s="146">
        <v>83605353</v>
      </c>
      <c r="I48" s="144">
        <v>1382906</v>
      </c>
      <c r="J48" s="145">
        <v>84988259</v>
      </c>
      <c r="K48" s="147">
        <v>98.614175028646699</v>
      </c>
      <c r="L48" s="148">
        <v>39.088406574195432</v>
      </c>
      <c r="M48" s="149">
        <v>96.229661825351599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8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104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21164856</v>
      </c>
      <c r="F5" s="73">
        <v>481674</v>
      </c>
      <c r="G5" s="74">
        <v>21646530</v>
      </c>
      <c r="H5" s="75">
        <v>21002340</v>
      </c>
      <c r="I5" s="73">
        <v>224792</v>
      </c>
      <c r="J5" s="74">
        <v>21227132</v>
      </c>
      <c r="K5" s="76">
        <v>99.232142188919212</v>
      </c>
      <c r="L5" s="77">
        <v>46.668908847062532</v>
      </c>
      <c r="M5" s="78">
        <v>98.062516255492213</v>
      </c>
    </row>
    <row r="6" spans="1:13" ht="18" customHeight="1" x14ac:dyDescent="0.15">
      <c r="A6" s="68"/>
      <c r="B6" s="79"/>
      <c r="C6" s="80" t="s">
        <v>1</v>
      </c>
      <c r="D6" s="81"/>
      <c r="E6" s="82">
        <v>5330778</v>
      </c>
      <c r="F6" s="83">
        <v>194680</v>
      </c>
      <c r="G6" s="84">
        <v>5525458</v>
      </c>
      <c r="H6" s="85">
        <v>5263030</v>
      </c>
      <c r="I6" s="83">
        <v>95746</v>
      </c>
      <c r="J6" s="84">
        <v>5358776</v>
      </c>
      <c r="K6" s="86">
        <v>98.729116087745538</v>
      </c>
      <c r="L6" s="87">
        <v>49.181220464351753</v>
      </c>
      <c r="M6" s="88">
        <v>96.98338128712588</v>
      </c>
    </row>
    <row r="7" spans="1:13" ht="18" customHeight="1" x14ac:dyDescent="0.15">
      <c r="A7" s="68"/>
      <c r="B7" s="79"/>
      <c r="C7" s="80" t="s">
        <v>2</v>
      </c>
      <c r="D7" s="81"/>
      <c r="E7" s="82">
        <v>2772347</v>
      </c>
      <c r="F7" s="83">
        <v>113579</v>
      </c>
      <c r="G7" s="84">
        <v>2885926</v>
      </c>
      <c r="H7" s="85">
        <v>2731960</v>
      </c>
      <c r="I7" s="83">
        <v>56004</v>
      </c>
      <c r="J7" s="84">
        <v>2787964</v>
      </c>
      <c r="K7" s="86">
        <v>98.543219878319704</v>
      </c>
      <c r="L7" s="87">
        <v>49.308410885815157</v>
      </c>
      <c r="M7" s="88">
        <v>96.605526267825297</v>
      </c>
    </row>
    <row r="8" spans="1:13" ht="18" customHeight="1" x14ac:dyDescent="0.15">
      <c r="A8" s="68"/>
      <c r="B8" s="79"/>
      <c r="C8" s="80" t="s">
        <v>3</v>
      </c>
      <c r="D8" s="81"/>
      <c r="E8" s="82">
        <v>6717273</v>
      </c>
      <c r="F8" s="83">
        <v>178048</v>
      </c>
      <c r="G8" s="84">
        <v>6895321</v>
      </c>
      <c r="H8" s="85">
        <v>6646209</v>
      </c>
      <c r="I8" s="83">
        <v>66463</v>
      </c>
      <c r="J8" s="84">
        <v>6712672</v>
      </c>
      <c r="K8" s="86">
        <v>98.942070688507073</v>
      </c>
      <c r="L8" s="87">
        <v>37.328697879223583</v>
      </c>
      <c r="M8" s="88">
        <v>97.351116793547391</v>
      </c>
    </row>
    <row r="9" spans="1:13" ht="18" customHeight="1" x14ac:dyDescent="0.15">
      <c r="A9" s="68"/>
      <c r="B9" s="89"/>
      <c r="C9" s="90" t="s">
        <v>4</v>
      </c>
      <c r="D9" s="91"/>
      <c r="E9" s="92">
        <v>3229053</v>
      </c>
      <c r="F9" s="93">
        <v>294375</v>
      </c>
      <c r="G9" s="94">
        <v>3523428</v>
      </c>
      <c r="H9" s="95">
        <v>3156781</v>
      </c>
      <c r="I9" s="93">
        <v>98352</v>
      </c>
      <c r="J9" s="94">
        <v>3255133</v>
      </c>
      <c r="K9" s="96">
        <v>97.761820570922808</v>
      </c>
      <c r="L9" s="97">
        <v>33.41044585987261</v>
      </c>
      <c r="M9" s="98">
        <v>92.385398538014684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2801574</v>
      </c>
      <c r="F10" s="103">
        <v>200441</v>
      </c>
      <c r="G10" s="104">
        <v>3002015</v>
      </c>
      <c r="H10" s="105">
        <v>2735963</v>
      </c>
      <c r="I10" s="103">
        <v>57578</v>
      </c>
      <c r="J10" s="104">
        <v>2793541</v>
      </c>
      <c r="K10" s="106">
        <v>97.658066501188259</v>
      </c>
      <c r="L10" s="107">
        <v>28.725659919876673</v>
      </c>
      <c r="M10" s="108">
        <v>93.055531034988164</v>
      </c>
    </row>
    <row r="11" spans="1:13" ht="18" customHeight="1" x14ac:dyDescent="0.15">
      <c r="A11" s="68"/>
      <c r="B11" s="79"/>
      <c r="C11" s="80" t="s">
        <v>66</v>
      </c>
      <c r="D11" s="81"/>
      <c r="E11" s="82">
        <v>7777659</v>
      </c>
      <c r="F11" s="83">
        <v>369102</v>
      </c>
      <c r="G11" s="84">
        <v>8146761</v>
      </c>
      <c r="H11" s="85">
        <v>7624319</v>
      </c>
      <c r="I11" s="83">
        <v>153324</v>
      </c>
      <c r="J11" s="84">
        <v>7777643</v>
      </c>
      <c r="K11" s="86">
        <v>98.028455605986338</v>
      </c>
      <c r="L11" s="87">
        <v>41.539736983272917</v>
      </c>
      <c r="M11" s="88">
        <v>95.469144117521068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2767065</v>
      </c>
      <c r="F12" s="83">
        <v>113711</v>
      </c>
      <c r="G12" s="84">
        <v>2880776</v>
      </c>
      <c r="H12" s="85">
        <v>2731316</v>
      </c>
      <c r="I12" s="83">
        <v>46317</v>
      </c>
      <c r="J12" s="84">
        <v>2777633</v>
      </c>
      <c r="K12" s="86">
        <v>98.708053479047294</v>
      </c>
      <c r="L12" s="87">
        <v>40.732207086385664</v>
      </c>
      <c r="M12" s="88">
        <v>96.419610549379755</v>
      </c>
    </row>
    <row r="13" spans="1:13" ht="18" customHeight="1" x14ac:dyDescent="0.15">
      <c r="A13" s="68"/>
      <c r="B13" s="79"/>
      <c r="C13" s="80" t="s">
        <v>68</v>
      </c>
      <c r="D13" s="81"/>
      <c r="E13" s="82">
        <v>5964832</v>
      </c>
      <c r="F13" s="83">
        <v>312554</v>
      </c>
      <c r="G13" s="84">
        <v>6277386</v>
      </c>
      <c r="H13" s="85">
        <v>5842428</v>
      </c>
      <c r="I13" s="83">
        <v>149790</v>
      </c>
      <c r="J13" s="84">
        <v>5992218</v>
      </c>
      <c r="K13" s="86">
        <v>97.947905322396338</v>
      </c>
      <c r="L13" s="87">
        <v>47.924518643178459</v>
      </c>
      <c r="M13" s="88">
        <v>95.457217383159161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2462615</v>
      </c>
      <c r="F14" s="93">
        <v>122076</v>
      </c>
      <c r="G14" s="94">
        <v>2584691</v>
      </c>
      <c r="H14" s="95">
        <v>2425526</v>
      </c>
      <c r="I14" s="93">
        <v>47290</v>
      </c>
      <c r="J14" s="94">
        <v>2472816</v>
      </c>
      <c r="K14" s="96">
        <v>98.493918050527583</v>
      </c>
      <c r="L14" s="97">
        <v>38.738163111504306</v>
      </c>
      <c r="M14" s="98">
        <v>95.671629606788585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1669483</v>
      </c>
      <c r="F15" s="103">
        <v>85249</v>
      </c>
      <c r="G15" s="104">
        <v>1754732</v>
      </c>
      <c r="H15" s="105">
        <v>1636642</v>
      </c>
      <c r="I15" s="103">
        <v>36283</v>
      </c>
      <c r="J15" s="104">
        <v>1672925</v>
      </c>
      <c r="K15" s="106">
        <v>98.03286406630076</v>
      </c>
      <c r="L15" s="107">
        <v>42.561203063965557</v>
      </c>
      <c r="M15" s="108">
        <v>95.337920548550997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209450</v>
      </c>
      <c r="F16" s="113">
        <v>39325</v>
      </c>
      <c r="G16" s="114">
        <v>248775</v>
      </c>
      <c r="H16" s="115">
        <v>200693</v>
      </c>
      <c r="I16" s="113">
        <v>4972</v>
      </c>
      <c r="J16" s="114">
        <v>205665</v>
      </c>
      <c r="K16" s="116">
        <v>95.819049892575791</v>
      </c>
      <c r="L16" s="117">
        <v>12.643356643356643</v>
      </c>
      <c r="M16" s="118">
        <v>82.671088332830863</v>
      </c>
    </row>
    <row r="17" spans="1:13" ht="18" customHeight="1" x14ac:dyDescent="0.15">
      <c r="A17" s="68"/>
      <c r="B17" s="79"/>
      <c r="C17" s="80" t="s">
        <v>7</v>
      </c>
      <c r="D17" s="81"/>
      <c r="E17" s="82">
        <v>121068</v>
      </c>
      <c r="F17" s="83">
        <v>18988</v>
      </c>
      <c r="G17" s="84">
        <v>140056</v>
      </c>
      <c r="H17" s="85">
        <v>116427</v>
      </c>
      <c r="I17" s="83">
        <v>3234</v>
      </c>
      <c r="J17" s="84">
        <v>119661</v>
      </c>
      <c r="K17" s="86">
        <v>96.166617107741104</v>
      </c>
      <c r="L17" s="87">
        <v>17.031809563935116</v>
      </c>
      <c r="M17" s="88">
        <v>85.437967670074826</v>
      </c>
    </row>
    <row r="18" spans="1:13" ht="18" customHeight="1" x14ac:dyDescent="0.15">
      <c r="A18" s="68"/>
      <c r="B18" s="79"/>
      <c r="C18" s="80" t="s">
        <v>8</v>
      </c>
      <c r="D18" s="81"/>
      <c r="E18" s="82">
        <v>59846</v>
      </c>
      <c r="F18" s="83">
        <v>21441</v>
      </c>
      <c r="G18" s="84">
        <v>81287</v>
      </c>
      <c r="H18" s="85">
        <v>57696</v>
      </c>
      <c r="I18" s="83">
        <v>2113</v>
      </c>
      <c r="J18" s="84">
        <v>59809</v>
      </c>
      <c r="K18" s="86">
        <v>96.407445777495568</v>
      </c>
      <c r="L18" s="87">
        <v>9.8549507952054469</v>
      </c>
      <c r="M18" s="88">
        <v>73.5775708292839</v>
      </c>
    </row>
    <row r="19" spans="1:13" ht="18" customHeight="1" x14ac:dyDescent="0.15">
      <c r="A19" s="68"/>
      <c r="B19" s="89"/>
      <c r="C19" s="90" t="s">
        <v>9</v>
      </c>
      <c r="D19" s="91"/>
      <c r="E19" s="92">
        <v>349220</v>
      </c>
      <c r="F19" s="93">
        <v>19931</v>
      </c>
      <c r="G19" s="94">
        <v>369151</v>
      </c>
      <c r="H19" s="95">
        <v>340109</v>
      </c>
      <c r="I19" s="93">
        <v>7749</v>
      </c>
      <c r="J19" s="94">
        <v>347858</v>
      </c>
      <c r="K19" s="96">
        <v>97.391042895595902</v>
      </c>
      <c r="L19" s="97">
        <v>38.879133008880643</v>
      </c>
      <c r="M19" s="98">
        <v>94.231899683327413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609339</v>
      </c>
      <c r="F20" s="103">
        <v>52855</v>
      </c>
      <c r="G20" s="104">
        <v>662194</v>
      </c>
      <c r="H20" s="105">
        <v>597296</v>
      </c>
      <c r="I20" s="103">
        <v>13252</v>
      </c>
      <c r="J20" s="104">
        <v>610548</v>
      </c>
      <c r="K20" s="106">
        <v>98.023596060649325</v>
      </c>
      <c r="L20" s="107">
        <v>25.07236779869454</v>
      </c>
      <c r="M20" s="108">
        <v>92.200774999471463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1021264</v>
      </c>
      <c r="F21" s="83">
        <v>40004</v>
      </c>
      <c r="G21" s="84">
        <v>1061268</v>
      </c>
      <c r="H21" s="85">
        <v>1009181</v>
      </c>
      <c r="I21" s="83">
        <v>14840</v>
      </c>
      <c r="J21" s="84">
        <v>1024021</v>
      </c>
      <c r="K21" s="86">
        <v>98.816858324585994</v>
      </c>
      <c r="L21" s="87">
        <v>37.096290370962905</v>
      </c>
      <c r="M21" s="88">
        <v>96.490330434913702</v>
      </c>
    </row>
    <row r="22" spans="1:13" ht="18" customHeight="1" x14ac:dyDescent="0.15">
      <c r="A22" s="68"/>
      <c r="B22" s="79"/>
      <c r="C22" s="80" t="s">
        <v>12</v>
      </c>
      <c r="D22" s="81"/>
      <c r="E22" s="82">
        <v>204606</v>
      </c>
      <c r="F22" s="83">
        <v>9421</v>
      </c>
      <c r="G22" s="84">
        <v>214027</v>
      </c>
      <c r="H22" s="85">
        <v>202859</v>
      </c>
      <c r="I22" s="83">
        <v>5167</v>
      </c>
      <c r="J22" s="84">
        <v>208026</v>
      </c>
      <c r="K22" s="86">
        <v>99.146163846612509</v>
      </c>
      <c r="L22" s="87">
        <v>54.845557796412272</v>
      </c>
      <c r="M22" s="88">
        <v>97.196148149532533</v>
      </c>
    </row>
    <row r="23" spans="1:13" ht="18" customHeight="1" x14ac:dyDescent="0.15">
      <c r="A23" s="68"/>
      <c r="B23" s="79"/>
      <c r="C23" s="80" t="s">
        <v>13</v>
      </c>
      <c r="D23" s="81"/>
      <c r="E23" s="82">
        <v>686353</v>
      </c>
      <c r="F23" s="83">
        <v>55398</v>
      </c>
      <c r="G23" s="84">
        <v>741751</v>
      </c>
      <c r="H23" s="85">
        <v>669893</v>
      </c>
      <c r="I23" s="83">
        <v>12359</v>
      </c>
      <c r="J23" s="84">
        <v>682252</v>
      </c>
      <c r="K23" s="86">
        <v>97.60181714074244</v>
      </c>
      <c r="L23" s="87">
        <v>22.309469655944259</v>
      </c>
      <c r="M23" s="88">
        <v>91.978575020458351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168805</v>
      </c>
      <c r="F24" s="93">
        <v>5941</v>
      </c>
      <c r="G24" s="94">
        <v>174746</v>
      </c>
      <c r="H24" s="95">
        <v>167077</v>
      </c>
      <c r="I24" s="93">
        <v>2122</v>
      </c>
      <c r="J24" s="94">
        <v>169199</v>
      </c>
      <c r="K24" s="96">
        <v>98.976333639406405</v>
      </c>
      <c r="L24" s="97">
        <v>35.717892610671605</v>
      </c>
      <c r="M24" s="98">
        <v>96.825678413239785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2101517</v>
      </c>
      <c r="F25" s="103">
        <v>126448</v>
      </c>
      <c r="G25" s="104">
        <v>2227965</v>
      </c>
      <c r="H25" s="105">
        <v>2059074</v>
      </c>
      <c r="I25" s="103">
        <v>55453</v>
      </c>
      <c r="J25" s="104">
        <v>2114527</v>
      </c>
      <c r="K25" s="106">
        <v>97.980363708692337</v>
      </c>
      <c r="L25" s="107">
        <v>43.854390737694551</v>
      </c>
      <c r="M25" s="108">
        <v>94.908447843660028</v>
      </c>
    </row>
    <row r="26" spans="1:13" ht="18" customHeight="1" x14ac:dyDescent="0.15">
      <c r="A26" s="68"/>
      <c r="B26" s="79"/>
      <c r="C26" s="80" t="s">
        <v>16</v>
      </c>
      <c r="D26" s="81"/>
      <c r="E26" s="82">
        <v>1586794</v>
      </c>
      <c r="F26" s="83">
        <v>52593</v>
      </c>
      <c r="G26" s="84">
        <v>1639387</v>
      </c>
      <c r="H26" s="85">
        <v>1572839</v>
      </c>
      <c r="I26" s="83">
        <v>23187</v>
      </c>
      <c r="J26" s="84">
        <v>1596026</v>
      </c>
      <c r="K26" s="86">
        <v>99.120553770684793</v>
      </c>
      <c r="L26" s="87">
        <v>44.087616222691231</v>
      </c>
      <c r="M26" s="88">
        <v>97.355047953899842</v>
      </c>
    </row>
    <row r="27" spans="1:13" ht="18" customHeight="1" x14ac:dyDescent="0.15">
      <c r="A27" s="68"/>
      <c r="B27" s="79"/>
      <c r="C27" s="80" t="s">
        <v>17</v>
      </c>
      <c r="D27" s="81"/>
      <c r="E27" s="82">
        <v>3065623</v>
      </c>
      <c r="F27" s="83">
        <v>112879</v>
      </c>
      <c r="G27" s="84">
        <v>3178502</v>
      </c>
      <c r="H27" s="85">
        <v>3023483</v>
      </c>
      <c r="I27" s="83">
        <v>45042</v>
      </c>
      <c r="J27" s="84">
        <v>3068525</v>
      </c>
      <c r="K27" s="86">
        <v>98.625401753575048</v>
      </c>
      <c r="L27" s="87">
        <v>39.902904880447203</v>
      </c>
      <c r="M27" s="88">
        <v>96.53997386190099</v>
      </c>
    </row>
    <row r="28" spans="1:13" ht="18" customHeight="1" x14ac:dyDescent="0.15">
      <c r="A28" s="68"/>
      <c r="B28" s="79"/>
      <c r="C28" s="80" t="s">
        <v>18</v>
      </c>
      <c r="D28" s="81"/>
      <c r="E28" s="82">
        <v>1412090</v>
      </c>
      <c r="F28" s="83">
        <v>52833</v>
      </c>
      <c r="G28" s="84">
        <v>1464923</v>
      </c>
      <c r="H28" s="85">
        <v>1401831</v>
      </c>
      <c r="I28" s="83">
        <v>20441</v>
      </c>
      <c r="J28" s="84">
        <v>1422272</v>
      </c>
      <c r="K28" s="86">
        <v>99.273488233752801</v>
      </c>
      <c r="L28" s="87">
        <v>38.689834005261865</v>
      </c>
      <c r="M28" s="88">
        <v>97.088515915170973</v>
      </c>
    </row>
    <row r="29" spans="1:13" ht="18" customHeight="1" x14ac:dyDescent="0.15">
      <c r="A29" s="68"/>
      <c r="B29" s="89"/>
      <c r="C29" s="90" t="s">
        <v>19</v>
      </c>
      <c r="D29" s="91"/>
      <c r="E29" s="92">
        <v>1099553</v>
      </c>
      <c r="F29" s="93">
        <v>116349</v>
      </c>
      <c r="G29" s="94">
        <v>1215902</v>
      </c>
      <c r="H29" s="95">
        <v>1079852</v>
      </c>
      <c r="I29" s="93">
        <v>25860</v>
      </c>
      <c r="J29" s="94">
        <v>1105712</v>
      </c>
      <c r="K29" s="96">
        <v>98.208271906856694</v>
      </c>
      <c r="L29" s="97">
        <v>22.226233143387567</v>
      </c>
      <c r="M29" s="98">
        <v>90.93759200988238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1845396</v>
      </c>
      <c r="F30" s="103">
        <v>87912</v>
      </c>
      <c r="G30" s="104">
        <v>1933308</v>
      </c>
      <c r="H30" s="105">
        <v>1811450</v>
      </c>
      <c r="I30" s="103">
        <v>34259</v>
      </c>
      <c r="J30" s="104">
        <v>1845709</v>
      </c>
      <c r="K30" s="106">
        <v>98.16050321990511</v>
      </c>
      <c r="L30" s="107">
        <v>38.969651469651467</v>
      </c>
      <c r="M30" s="108">
        <v>95.468957869103107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749149</v>
      </c>
      <c r="F31" s="83">
        <v>10157</v>
      </c>
      <c r="G31" s="84">
        <v>759306</v>
      </c>
      <c r="H31" s="85">
        <v>742517</v>
      </c>
      <c r="I31" s="83">
        <v>4526</v>
      </c>
      <c r="J31" s="84">
        <v>747043</v>
      </c>
      <c r="K31" s="86">
        <v>99.114728845663549</v>
      </c>
      <c r="L31" s="87">
        <v>44.560401693413411</v>
      </c>
      <c r="M31" s="88">
        <v>98.384972593394494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1882060</v>
      </c>
      <c r="F32" s="83">
        <v>33967</v>
      </c>
      <c r="G32" s="84">
        <v>1916027</v>
      </c>
      <c r="H32" s="85">
        <v>1872984</v>
      </c>
      <c r="I32" s="83">
        <v>18953</v>
      </c>
      <c r="J32" s="84">
        <v>1891937</v>
      </c>
      <c r="K32" s="86">
        <v>99.51776245178155</v>
      </c>
      <c r="L32" s="87">
        <v>55.798274796125646</v>
      </c>
      <c r="M32" s="88">
        <v>98.742710828187711</v>
      </c>
    </row>
    <row r="33" spans="1:13" ht="18" customHeight="1" x14ac:dyDescent="0.15">
      <c r="A33" s="68"/>
      <c r="B33" s="79"/>
      <c r="C33" s="80" t="s">
        <v>23</v>
      </c>
      <c r="D33" s="81"/>
      <c r="E33" s="82">
        <v>33488</v>
      </c>
      <c r="F33" s="83">
        <v>3722</v>
      </c>
      <c r="G33" s="84">
        <v>37210</v>
      </c>
      <c r="H33" s="85">
        <v>32974</v>
      </c>
      <c r="I33" s="83">
        <v>2801</v>
      </c>
      <c r="J33" s="84">
        <v>35775</v>
      </c>
      <c r="K33" s="86">
        <v>98.465121834687054</v>
      </c>
      <c r="L33" s="87">
        <v>75.255239118753366</v>
      </c>
      <c r="M33" s="88">
        <v>96.143509809191073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38284</v>
      </c>
      <c r="F34" s="93">
        <v>14386</v>
      </c>
      <c r="G34" s="94">
        <v>52670</v>
      </c>
      <c r="H34" s="95">
        <v>35411</v>
      </c>
      <c r="I34" s="93">
        <v>5295</v>
      </c>
      <c r="J34" s="94">
        <v>40706</v>
      </c>
      <c r="K34" s="96">
        <v>92.495559502664292</v>
      </c>
      <c r="L34" s="97">
        <v>36.806617544835255</v>
      </c>
      <c r="M34" s="98">
        <v>77.284981963166885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25277</v>
      </c>
      <c r="F35" s="103">
        <v>11142</v>
      </c>
      <c r="G35" s="104">
        <v>36419</v>
      </c>
      <c r="H35" s="105">
        <v>23474</v>
      </c>
      <c r="I35" s="103">
        <v>2355</v>
      </c>
      <c r="J35" s="104">
        <v>25829</v>
      </c>
      <c r="K35" s="106">
        <v>92.867033271353407</v>
      </c>
      <c r="L35" s="107">
        <v>21.136241249326872</v>
      </c>
      <c r="M35" s="108">
        <v>70.921771602734836</v>
      </c>
    </row>
    <row r="36" spans="1:13" ht="18" customHeight="1" x14ac:dyDescent="0.15">
      <c r="A36" s="68"/>
      <c r="B36" s="79"/>
      <c r="C36" s="80" t="s">
        <v>26</v>
      </c>
      <c r="D36" s="81"/>
      <c r="E36" s="82">
        <v>8954</v>
      </c>
      <c r="F36" s="83">
        <v>1004</v>
      </c>
      <c r="G36" s="84">
        <v>9958</v>
      </c>
      <c r="H36" s="85">
        <v>8561</v>
      </c>
      <c r="I36" s="83">
        <v>274</v>
      </c>
      <c r="J36" s="84">
        <v>8835</v>
      </c>
      <c r="K36" s="86">
        <v>95.610900156354703</v>
      </c>
      <c r="L36" s="87">
        <v>27.290836653386453</v>
      </c>
      <c r="M36" s="88">
        <v>88.722635067282582</v>
      </c>
    </row>
    <row r="37" spans="1:13" ht="18" customHeight="1" x14ac:dyDescent="0.15">
      <c r="A37" s="68"/>
      <c r="B37" s="79"/>
      <c r="C37" s="80" t="s">
        <v>27</v>
      </c>
      <c r="D37" s="81"/>
      <c r="E37" s="82">
        <v>66577</v>
      </c>
      <c r="F37" s="83">
        <v>8264</v>
      </c>
      <c r="G37" s="84">
        <v>74841</v>
      </c>
      <c r="H37" s="85">
        <v>65696</v>
      </c>
      <c r="I37" s="83">
        <v>722</v>
      </c>
      <c r="J37" s="84">
        <v>66418</v>
      </c>
      <c r="K37" s="86">
        <v>98.676720188653746</v>
      </c>
      <c r="L37" s="87">
        <v>8.7366892545982573</v>
      </c>
      <c r="M37" s="88">
        <v>88.745473737657164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27665</v>
      </c>
      <c r="F38" s="83">
        <v>342</v>
      </c>
      <c r="G38" s="84">
        <v>28007</v>
      </c>
      <c r="H38" s="85">
        <v>27538</v>
      </c>
      <c r="I38" s="83">
        <v>274</v>
      </c>
      <c r="J38" s="84">
        <v>27812</v>
      </c>
      <c r="K38" s="86">
        <v>99.540936200975963</v>
      </c>
      <c r="L38" s="87">
        <v>80.116959064327489</v>
      </c>
      <c r="M38" s="88">
        <v>99.303745492198374</v>
      </c>
    </row>
    <row r="39" spans="1:13" ht="18" customHeight="1" x14ac:dyDescent="0.15">
      <c r="A39" s="68"/>
      <c r="B39" s="89"/>
      <c r="C39" s="90" t="s">
        <v>29</v>
      </c>
      <c r="D39" s="91"/>
      <c r="E39" s="92">
        <v>29348</v>
      </c>
      <c r="F39" s="93">
        <v>11084</v>
      </c>
      <c r="G39" s="94">
        <v>40432</v>
      </c>
      <c r="H39" s="95">
        <v>27896</v>
      </c>
      <c r="I39" s="93">
        <v>971</v>
      </c>
      <c r="J39" s="94">
        <v>28867</v>
      </c>
      <c r="K39" s="96">
        <v>95.052473763118442</v>
      </c>
      <c r="L39" s="97">
        <v>8.7603753157704798</v>
      </c>
      <c r="M39" s="98">
        <v>71.396418678274628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47802</v>
      </c>
      <c r="F40" s="103">
        <v>22995</v>
      </c>
      <c r="G40" s="104">
        <v>70797</v>
      </c>
      <c r="H40" s="105">
        <v>44270</v>
      </c>
      <c r="I40" s="103">
        <v>4370</v>
      </c>
      <c r="J40" s="104">
        <v>48640</v>
      </c>
      <c r="K40" s="106">
        <v>92.611187816409355</v>
      </c>
      <c r="L40" s="107">
        <v>19.004131332898456</v>
      </c>
      <c r="M40" s="108">
        <v>68.703476135994464</v>
      </c>
    </row>
    <row r="41" spans="1:13" ht="18" customHeight="1" x14ac:dyDescent="0.15">
      <c r="A41" s="68"/>
      <c r="B41" s="79"/>
      <c r="C41" s="80" t="s">
        <v>71</v>
      </c>
      <c r="D41" s="81"/>
      <c r="E41" s="82">
        <v>314651</v>
      </c>
      <c r="F41" s="83">
        <v>28439</v>
      </c>
      <c r="G41" s="84">
        <v>343090</v>
      </c>
      <c r="H41" s="85">
        <v>300834</v>
      </c>
      <c r="I41" s="83">
        <v>7686</v>
      </c>
      <c r="J41" s="84">
        <v>308520</v>
      </c>
      <c r="K41" s="86">
        <v>95.608785606910516</v>
      </c>
      <c r="L41" s="87">
        <v>27.026266746369419</v>
      </c>
      <c r="M41" s="88">
        <v>89.923926666472354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1118915</v>
      </c>
      <c r="F42" s="83">
        <v>59046</v>
      </c>
      <c r="G42" s="84">
        <v>1177961</v>
      </c>
      <c r="H42" s="85">
        <v>1094340</v>
      </c>
      <c r="I42" s="83">
        <v>21263</v>
      </c>
      <c r="J42" s="84">
        <v>1115603</v>
      </c>
      <c r="K42" s="86">
        <v>97.803675882439691</v>
      </c>
      <c r="L42" s="87">
        <v>36.010906750668973</v>
      </c>
      <c r="M42" s="88">
        <v>94.706276353801186</v>
      </c>
    </row>
    <row r="43" spans="1:13" ht="18" customHeight="1" x14ac:dyDescent="0.15">
      <c r="A43" s="68"/>
      <c r="B43" s="79"/>
      <c r="C43" s="80" t="s">
        <v>31</v>
      </c>
      <c r="D43" s="81"/>
      <c r="E43" s="82">
        <v>44222</v>
      </c>
      <c r="F43" s="83">
        <v>14393</v>
      </c>
      <c r="G43" s="84">
        <v>58615</v>
      </c>
      <c r="H43" s="85">
        <v>40982</v>
      </c>
      <c r="I43" s="83">
        <v>3026</v>
      </c>
      <c r="J43" s="84">
        <v>44008</v>
      </c>
      <c r="K43" s="86">
        <v>92.673330016733757</v>
      </c>
      <c r="L43" s="87">
        <v>21.02410894184673</v>
      </c>
      <c r="M43" s="88">
        <v>75.079757741192537</v>
      </c>
    </row>
    <row r="44" spans="1:13" ht="18" customHeight="1" x14ac:dyDescent="0.15">
      <c r="A44" s="68"/>
      <c r="B44" s="89"/>
      <c r="C44" s="90" t="s">
        <v>32</v>
      </c>
      <c r="D44" s="91"/>
      <c r="E44" s="92">
        <v>275638</v>
      </c>
      <c r="F44" s="93">
        <v>34979</v>
      </c>
      <c r="G44" s="94">
        <v>310617</v>
      </c>
      <c r="H44" s="95">
        <v>264378</v>
      </c>
      <c r="I44" s="93">
        <v>6251</v>
      </c>
      <c r="J44" s="94">
        <v>270629</v>
      </c>
      <c r="K44" s="96">
        <v>95.914931903438571</v>
      </c>
      <c r="L44" s="97">
        <v>17.870722433460077</v>
      </c>
      <c r="M44" s="98">
        <v>87.12626804070608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83932</v>
      </c>
      <c r="F45" s="103">
        <v>6166</v>
      </c>
      <c r="G45" s="104">
        <v>90098</v>
      </c>
      <c r="H45" s="105">
        <v>81386</v>
      </c>
      <c r="I45" s="103">
        <v>2150</v>
      </c>
      <c r="J45" s="104">
        <v>83536</v>
      </c>
      <c r="K45" s="106">
        <v>96.966592003050096</v>
      </c>
      <c r="L45" s="107">
        <v>34.868634446967242</v>
      </c>
      <c r="M45" s="108">
        <v>92.716819463251127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62657535</v>
      </c>
      <c r="F46" s="124">
        <v>2465489</v>
      </c>
      <c r="G46" s="125">
        <v>65123024</v>
      </c>
      <c r="H46" s="126">
        <v>61796514</v>
      </c>
      <c r="I46" s="124">
        <v>1031939</v>
      </c>
      <c r="J46" s="125">
        <v>62828453</v>
      </c>
      <c r="K46" s="127">
        <v>98.625830077739252</v>
      </c>
      <c r="L46" s="128">
        <v>41.855347965454321</v>
      </c>
      <c r="M46" s="129">
        <v>96.476559503747865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19286886</v>
      </c>
      <c r="F47" s="134">
        <v>1072404</v>
      </c>
      <c r="G47" s="135">
        <v>20359290</v>
      </c>
      <c r="H47" s="136">
        <v>18973001</v>
      </c>
      <c r="I47" s="134">
        <v>350967</v>
      </c>
      <c r="J47" s="135">
        <v>19323968</v>
      </c>
      <c r="K47" s="137">
        <v>98.372547024957797</v>
      </c>
      <c r="L47" s="138">
        <v>32.727125225194982</v>
      </c>
      <c r="M47" s="139">
        <v>94.914744079975293</v>
      </c>
    </row>
    <row r="48" spans="1:13" ht="18" customHeight="1" thickBot="1" x14ac:dyDescent="0.2">
      <c r="B48" s="140"/>
      <c r="C48" s="141" t="s">
        <v>93</v>
      </c>
      <c r="D48" s="142"/>
      <c r="E48" s="143">
        <v>81944421</v>
      </c>
      <c r="F48" s="144">
        <v>3537893</v>
      </c>
      <c r="G48" s="145">
        <v>85482314</v>
      </c>
      <c r="H48" s="146">
        <v>80769515</v>
      </c>
      <c r="I48" s="144">
        <v>1382906</v>
      </c>
      <c r="J48" s="145">
        <v>82152421</v>
      </c>
      <c r="K48" s="147">
        <v>98.566215996571628</v>
      </c>
      <c r="L48" s="148">
        <v>39.088406574195432</v>
      </c>
      <c r="M48" s="149">
        <v>96.104582522181133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5"/>
  </sheetPr>
  <dimension ref="A1:M48"/>
  <sheetViews>
    <sheetView showGridLines="0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105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8171652</v>
      </c>
      <c r="F5" s="214">
        <v>185972</v>
      </c>
      <c r="G5" s="215">
        <v>8357624</v>
      </c>
      <c r="H5" s="216">
        <v>8108905</v>
      </c>
      <c r="I5" s="214">
        <v>86791</v>
      </c>
      <c r="J5" s="215">
        <v>8195696</v>
      </c>
      <c r="K5" s="217">
        <v>99.232138128251179</v>
      </c>
      <c r="L5" s="218">
        <v>46.668853375776997</v>
      </c>
      <c r="M5" s="219">
        <v>98.062511546343785</v>
      </c>
    </row>
    <row r="6" spans="1:13" ht="18" customHeight="1" x14ac:dyDescent="0.15">
      <c r="A6" s="152"/>
      <c r="B6" s="79"/>
      <c r="C6" s="80" t="s">
        <v>1</v>
      </c>
      <c r="D6" s="81"/>
      <c r="E6" s="160">
        <v>2432153</v>
      </c>
      <c r="F6" s="161">
        <v>88822</v>
      </c>
      <c r="G6" s="162">
        <v>2520975</v>
      </c>
      <c r="H6" s="163">
        <v>2401243</v>
      </c>
      <c r="I6" s="161">
        <v>43684</v>
      </c>
      <c r="J6" s="162">
        <v>2444927</v>
      </c>
      <c r="K6" s="164">
        <v>98.729109558485845</v>
      </c>
      <c r="L6" s="165">
        <v>49.181509085586903</v>
      </c>
      <c r="M6" s="166">
        <v>96.983389363242395</v>
      </c>
    </row>
    <row r="7" spans="1:13" ht="18" customHeight="1" x14ac:dyDescent="0.15">
      <c r="A7" s="152"/>
      <c r="B7" s="79"/>
      <c r="C7" s="80" t="s">
        <v>2</v>
      </c>
      <c r="D7" s="81"/>
      <c r="E7" s="160">
        <v>821054</v>
      </c>
      <c r="F7" s="161">
        <v>33637</v>
      </c>
      <c r="G7" s="162">
        <v>854691</v>
      </c>
      <c r="H7" s="163">
        <v>809093</v>
      </c>
      <c r="I7" s="161">
        <v>16586</v>
      </c>
      <c r="J7" s="162">
        <v>825679</v>
      </c>
      <c r="K7" s="164">
        <v>98.543213966438259</v>
      </c>
      <c r="L7" s="165">
        <v>49.308796860599934</v>
      </c>
      <c r="M7" s="166">
        <v>96.605556862070614</v>
      </c>
    </row>
    <row r="8" spans="1:13" ht="18" customHeight="1" x14ac:dyDescent="0.15">
      <c r="A8" s="152"/>
      <c r="B8" s="79"/>
      <c r="C8" s="80" t="s">
        <v>3</v>
      </c>
      <c r="D8" s="81"/>
      <c r="E8" s="160">
        <v>2797669</v>
      </c>
      <c r="F8" s="161">
        <v>65512</v>
      </c>
      <c r="G8" s="162">
        <v>2863181</v>
      </c>
      <c r="H8" s="163">
        <v>2768072</v>
      </c>
      <c r="I8" s="161">
        <v>24455</v>
      </c>
      <c r="J8" s="162">
        <v>2792527</v>
      </c>
      <c r="K8" s="164">
        <v>98.942083570286556</v>
      </c>
      <c r="L8" s="165">
        <v>37.329038954695321</v>
      </c>
      <c r="M8" s="166">
        <v>97.53232506083269</v>
      </c>
    </row>
    <row r="9" spans="1:13" ht="18" customHeight="1" x14ac:dyDescent="0.15">
      <c r="A9" s="152"/>
      <c r="B9" s="89"/>
      <c r="C9" s="90" t="s">
        <v>4</v>
      </c>
      <c r="D9" s="91"/>
      <c r="E9" s="167">
        <v>854487</v>
      </c>
      <c r="F9" s="168">
        <v>77899</v>
      </c>
      <c r="G9" s="169">
        <v>932386</v>
      </c>
      <c r="H9" s="170">
        <v>835362</v>
      </c>
      <c r="I9" s="168">
        <v>26026</v>
      </c>
      <c r="J9" s="169">
        <v>861388</v>
      </c>
      <c r="K9" s="171">
        <v>97.761814983727078</v>
      </c>
      <c r="L9" s="172">
        <v>33.409928240413869</v>
      </c>
      <c r="M9" s="173">
        <v>92.385342551260962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869894</v>
      </c>
      <c r="F10" s="175">
        <v>62918</v>
      </c>
      <c r="G10" s="176">
        <v>932812</v>
      </c>
      <c r="H10" s="177">
        <v>849517</v>
      </c>
      <c r="I10" s="175">
        <v>18074</v>
      </c>
      <c r="J10" s="176">
        <v>867591</v>
      </c>
      <c r="K10" s="178">
        <v>97.657530687646997</v>
      </c>
      <c r="L10" s="179">
        <v>28.726278648399507</v>
      </c>
      <c r="M10" s="180">
        <v>93.008130255614205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3575764</v>
      </c>
      <c r="F11" s="161">
        <v>172196</v>
      </c>
      <c r="G11" s="162">
        <v>3747960</v>
      </c>
      <c r="H11" s="163">
        <v>3505266</v>
      </c>
      <c r="I11" s="161">
        <v>71530</v>
      </c>
      <c r="J11" s="162">
        <v>3576796</v>
      </c>
      <c r="K11" s="164">
        <v>98.028449304819901</v>
      </c>
      <c r="L11" s="165">
        <v>41.539873167785544</v>
      </c>
      <c r="M11" s="166">
        <v>95.433142296075729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1000507</v>
      </c>
      <c r="F12" s="161">
        <v>41115</v>
      </c>
      <c r="G12" s="162">
        <v>1041622</v>
      </c>
      <c r="H12" s="163">
        <v>987581</v>
      </c>
      <c r="I12" s="161">
        <v>16747</v>
      </c>
      <c r="J12" s="162">
        <v>1004328</v>
      </c>
      <c r="K12" s="164">
        <v>98.708055016106826</v>
      </c>
      <c r="L12" s="165">
        <v>40.732092910130127</v>
      </c>
      <c r="M12" s="166">
        <v>96.419622473411664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1971340</v>
      </c>
      <c r="F13" s="161">
        <v>105018</v>
      </c>
      <c r="G13" s="162">
        <v>2076358</v>
      </c>
      <c r="H13" s="163">
        <v>1933844</v>
      </c>
      <c r="I13" s="161">
        <v>50329</v>
      </c>
      <c r="J13" s="162">
        <v>1984173</v>
      </c>
      <c r="K13" s="164">
        <v>98.097943530796314</v>
      </c>
      <c r="L13" s="165">
        <v>47.924165381172749</v>
      </c>
      <c r="M13" s="166">
        <v>95.560255023459348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551201</v>
      </c>
      <c r="F14" s="168">
        <v>27324</v>
      </c>
      <c r="G14" s="169">
        <v>578525</v>
      </c>
      <c r="H14" s="170">
        <v>542899</v>
      </c>
      <c r="I14" s="168">
        <v>10584</v>
      </c>
      <c r="J14" s="169">
        <v>553483</v>
      </c>
      <c r="K14" s="171">
        <v>98.493834372579144</v>
      </c>
      <c r="L14" s="172">
        <v>38.735177865612648</v>
      </c>
      <c r="M14" s="173">
        <v>95.671405730089447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486985</v>
      </c>
      <c r="F15" s="175">
        <v>24867</v>
      </c>
      <c r="G15" s="176">
        <v>511852</v>
      </c>
      <c r="H15" s="177">
        <v>477406</v>
      </c>
      <c r="I15" s="175">
        <v>10584</v>
      </c>
      <c r="J15" s="176">
        <v>487990</v>
      </c>
      <c r="K15" s="178">
        <v>98.032998963007074</v>
      </c>
      <c r="L15" s="179">
        <v>42.562432138979375</v>
      </c>
      <c r="M15" s="180">
        <v>95.338105546134429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31417</v>
      </c>
      <c r="F16" s="154">
        <v>5899</v>
      </c>
      <c r="G16" s="155">
        <v>37316</v>
      </c>
      <c r="H16" s="156">
        <v>30104</v>
      </c>
      <c r="I16" s="154">
        <v>746</v>
      </c>
      <c r="J16" s="155">
        <v>30850</v>
      </c>
      <c r="K16" s="157">
        <v>95.820733997517266</v>
      </c>
      <c r="L16" s="158">
        <v>12.646211222241059</v>
      </c>
      <c r="M16" s="159">
        <v>82.672312144924433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16078</v>
      </c>
      <c r="F17" s="161">
        <v>2521</v>
      </c>
      <c r="G17" s="162">
        <v>18599</v>
      </c>
      <c r="H17" s="163">
        <v>15461</v>
      </c>
      <c r="I17" s="161">
        <v>430</v>
      </c>
      <c r="J17" s="162">
        <v>15891</v>
      </c>
      <c r="K17" s="164">
        <v>96.162458017166315</v>
      </c>
      <c r="L17" s="165">
        <v>17.05672352241174</v>
      </c>
      <c r="M17" s="166">
        <v>85.440077423517394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12615</v>
      </c>
      <c r="F18" s="161">
        <v>7122</v>
      </c>
      <c r="G18" s="162">
        <v>19737</v>
      </c>
      <c r="H18" s="163">
        <v>11909</v>
      </c>
      <c r="I18" s="161">
        <v>704</v>
      </c>
      <c r="J18" s="162">
        <v>12613</v>
      </c>
      <c r="K18" s="164">
        <v>94.403487911216814</v>
      </c>
      <c r="L18" s="165">
        <v>9.8848638023027231</v>
      </c>
      <c r="M18" s="166">
        <v>63.905355423823273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69997</v>
      </c>
      <c r="F19" s="168">
        <v>5142</v>
      </c>
      <c r="G19" s="169">
        <v>75139</v>
      </c>
      <c r="H19" s="170">
        <v>68022</v>
      </c>
      <c r="I19" s="168">
        <v>1999</v>
      </c>
      <c r="J19" s="169">
        <v>70021</v>
      </c>
      <c r="K19" s="171">
        <v>97.178450505021644</v>
      </c>
      <c r="L19" s="172">
        <v>38.87592376507196</v>
      </c>
      <c r="M19" s="173">
        <v>93.188623750648802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120476</v>
      </c>
      <c r="F20" s="175">
        <v>13106</v>
      </c>
      <c r="G20" s="176">
        <v>133582</v>
      </c>
      <c r="H20" s="177">
        <v>117490</v>
      </c>
      <c r="I20" s="175">
        <v>3286</v>
      </c>
      <c r="J20" s="176">
        <v>120776</v>
      </c>
      <c r="K20" s="178">
        <v>97.521498057704434</v>
      </c>
      <c r="L20" s="179">
        <v>25.07248588432779</v>
      </c>
      <c r="M20" s="180">
        <v>90.413379048075342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147249</v>
      </c>
      <c r="F21" s="161">
        <v>5760</v>
      </c>
      <c r="G21" s="162">
        <v>153009</v>
      </c>
      <c r="H21" s="163">
        <v>145322</v>
      </c>
      <c r="I21" s="161">
        <v>2137</v>
      </c>
      <c r="J21" s="162">
        <v>147459</v>
      </c>
      <c r="K21" s="164">
        <v>98.69133236898044</v>
      </c>
      <c r="L21" s="165">
        <v>37.100694444444443</v>
      </c>
      <c r="M21" s="166">
        <v>96.372762386526276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35068</v>
      </c>
      <c r="F22" s="161">
        <v>1975</v>
      </c>
      <c r="G22" s="162">
        <v>37043</v>
      </c>
      <c r="H22" s="163">
        <v>34752</v>
      </c>
      <c r="I22" s="161">
        <v>1083</v>
      </c>
      <c r="J22" s="162">
        <v>35835</v>
      </c>
      <c r="K22" s="164">
        <v>99.098893578190939</v>
      </c>
      <c r="L22" s="165">
        <v>54.835443037974684</v>
      </c>
      <c r="M22" s="166">
        <v>96.738925033069677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162666</v>
      </c>
      <c r="F23" s="161">
        <v>13129</v>
      </c>
      <c r="G23" s="162">
        <v>175795</v>
      </c>
      <c r="H23" s="163">
        <v>158765</v>
      </c>
      <c r="I23" s="161">
        <v>2929</v>
      </c>
      <c r="J23" s="162">
        <v>161694</v>
      </c>
      <c r="K23" s="164">
        <v>97.601834433747683</v>
      </c>
      <c r="L23" s="165">
        <v>22.309391423566151</v>
      </c>
      <c r="M23" s="166">
        <v>91.978725219716154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37306</v>
      </c>
      <c r="F24" s="168">
        <v>1723</v>
      </c>
      <c r="G24" s="169">
        <v>39029</v>
      </c>
      <c r="H24" s="170">
        <v>36924</v>
      </c>
      <c r="I24" s="168">
        <v>615</v>
      </c>
      <c r="J24" s="169">
        <v>37539</v>
      </c>
      <c r="K24" s="171">
        <v>98.976036026376462</v>
      </c>
      <c r="L24" s="172">
        <v>35.693557748113761</v>
      </c>
      <c r="M24" s="173">
        <v>96.182325962745651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852828</v>
      </c>
      <c r="F25" s="175">
        <v>51315</v>
      </c>
      <c r="G25" s="176">
        <v>904143</v>
      </c>
      <c r="H25" s="177">
        <v>835604</v>
      </c>
      <c r="I25" s="175">
        <v>22504</v>
      </c>
      <c r="J25" s="176">
        <v>858108</v>
      </c>
      <c r="K25" s="178">
        <v>97.980366498285704</v>
      </c>
      <c r="L25" s="179">
        <v>43.854623404462636</v>
      </c>
      <c r="M25" s="180">
        <v>94.908438156353583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1244298</v>
      </c>
      <c r="F26" s="161">
        <v>41242</v>
      </c>
      <c r="G26" s="162">
        <v>1285540</v>
      </c>
      <c r="H26" s="163">
        <v>1233355</v>
      </c>
      <c r="I26" s="161">
        <v>18182</v>
      </c>
      <c r="J26" s="162">
        <v>1251537</v>
      </c>
      <c r="K26" s="164">
        <v>99.120548293093776</v>
      </c>
      <c r="L26" s="165">
        <v>44.086125794093398</v>
      </c>
      <c r="M26" s="166">
        <v>97.35496367285343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1693924</v>
      </c>
      <c r="F27" s="161">
        <v>62372</v>
      </c>
      <c r="G27" s="162">
        <v>1756296</v>
      </c>
      <c r="H27" s="163">
        <v>1670637</v>
      </c>
      <c r="I27" s="161">
        <v>24888</v>
      </c>
      <c r="J27" s="162">
        <v>1695525</v>
      </c>
      <c r="K27" s="164">
        <v>98.625262998812218</v>
      </c>
      <c r="L27" s="165">
        <v>39.902520361700759</v>
      </c>
      <c r="M27" s="166">
        <v>96.539820166987795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477286</v>
      </c>
      <c r="F28" s="161">
        <v>17857</v>
      </c>
      <c r="G28" s="162">
        <v>495143</v>
      </c>
      <c r="H28" s="163">
        <v>473819</v>
      </c>
      <c r="I28" s="161">
        <v>6909</v>
      </c>
      <c r="J28" s="162">
        <v>480728</v>
      </c>
      <c r="K28" s="164">
        <v>99.273601153186974</v>
      </c>
      <c r="L28" s="165">
        <v>38.690709525676205</v>
      </c>
      <c r="M28" s="166">
        <v>97.088719824373968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338992</v>
      </c>
      <c r="F29" s="168">
        <v>35870</v>
      </c>
      <c r="G29" s="169">
        <v>374862</v>
      </c>
      <c r="H29" s="170">
        <v>332918</v>
      </c>
      <c r="I29" s="168">
        <v>7973</v>
      </c>
      <c r="J29" s="169">
        <v>340891</v>
      </c>
      <c r="K29" s="171">
        <v>98.208217303063194</v>
      </c>
      <c r="L29" s="172">
        <v>22.227488151658768</v>
      </c>
      <c r="M29" s="173">
        <v>90.937731751951389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694820</v>
      </c>
      <c r="F30" s="175">
        <v>33100</v>
      </c>
      <c r="G30" s="176">
        <v>727920</v>
      </c>
      <c r="H30" s="177">
        <v>682039</v>
      </c>
      <c r="I30" s="175">
        <v>12899</v>
      </c>
      <c r="J30" s="176">
        <v>694938</v>
      </c>
      <c r="K30" s="178">
        <v>98.16053078495149</v>
      </c>
      <c r="L30" s="179">
        <v>38.969788519637461</v>
      </c>
      <c r="M30" s="180">
        <v>95.469007583250914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224009</v>
      </c>
      <c r="F31" s="161">
        <v>3206</v>
      </c>
      <c r="G31" s="162">
        <v>227215</v>
      </c>
      <c r="H31" s="163">
        <v>222021</v>
      </c>
      <c r="I31" s="161">
        <v>1426</v>
      </c>
      <c r="J31" s="162">
        <v>223447</v>
      </c>
      <c r="K31" s="164">
        <v>99.112535657049492</v>
      </c>
      <c r="L31" s="165">
        <v>44.479101684341856</v>
      </c>
      <c r="M31" s="166">
        <v>98.341658781330452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716471</v>
      </c>
      <c r="F32" s="161">
        <v>12931</v>
      </c>
      <c r="G32" s="162">
        <v>729402</v>
      </c>
      <c r="H32" s="163">
        <v>713016</v>
      </c>
      <c r="I32" s="161">
        <v>7215</v>
      </c>
      <c r="J32" s="162">
        <v>720231</v>
      </c>
      <c r="K32" s="164">
        <v>99.517775318191525</v>
      </c>
      <c r="L32" s="165">
        <v>55.796148789730104</v>
      </c>
      <c r="M32" s="166">
        <v>98.742668651854544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5358</v>
      </c>
      <c r="F33" s="161">
        <v>596</v>
      </c>
      <c r="G33" s="162">
        <v>5954</v>
      </c>
      <c r="H33" s="163">
        <v>5276</v>
      </c>
      <c r="I33" s="161">
        <v>448</v>
      </c>
      <c r="J33" s="162">
        <v>5724</v>
      </c>
      <c r="K33" s="164">
        <v>98.469578200821203</v>
      </c>
      <c r="L33" s="165">
        <v>75.167785234899327</v>
      </c>
      <c r="M33" s="166">
        <v>96.137050722203568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2464</v>
      </c>
      <c r="F34" s="168">
        <v>1387</v>
      </c>
      <c r="G34" s="169">
        <v>3851</v>
      </c>
      <c r="H34" s="170">
        <v>2254</v>
      </c>
      <c r="I34" s="168">
        <v>398</v>
      </c>
      <c r="J34" s="169">
        <v>2652</v>
      </c>
      <c r="K34" s="171">
        <v>91.477272727272734</v>
      </c>
      <c r="L34" s="172">
        <v>28.69502523431867</v>
      </c>
      <c r="M34" s="173">
        <v>68.865229810438848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1648</v>
      </c>
      <c r="F35" s="175">
        <v>1473</v>
      </c>
      <c r="G35" s="176">
        <v>3121</v>
      </c>
      <c r="H35" s="177">
        <v>1403</v>
      </c>
      <c r="I35" s="175">
        <v>387</v>
      </c>
      <c r="J35" s="176">
        <v>1790</v>
      </c>
      <c r="K35" s="178">
        <v>85.133495145631059</v>
      </c>
      <c r="L35" s="179">
        <v>26.272912423625254</v>
      </c>
      <c r="M35" s="180">
        <v>57.353412367830828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418</v>
      </c>
      <c r="F36" s="161">
        <v>65</v>
      </c>
      <c r="G36" s="162">
        <v>483</v>
      </c>
      <c r="H36" s="163">
        <v>375</v>
      </c>
      <c r="I36" s="161">
        <v>0</v>
      </c>
      <c r="J36" s="162">
        <v>375</v>
      </c>
      <c r="K36" s="164">
        <v>89.712918660287073</v>
      </c>
      <c r="L36" s="165">
        <v>0</v>
      </c>
      <c r="M36" s="166">
        <v>77.639751552795033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15179</v>
      </c>
      <c r="F37" s="161">
        <v>1884</v>
      </c>
      <c r="G37" s="162">
        <v>17063</v>
      </c>
      <c r="H37" s="163">
        <v>14979</v>
      </c>
      <c r="I37" s="161">
        <v>165</v>
      </c>
      <c r="J37" s="162">
        <v>15144</v>
      </c>
      <c r="K37" s="164">
        <v>98.682390144278273</v>
      </c>
      <c r="L37" s="165">
        <v>8.7579617834394892</v>
      </c>
      <c r="M37" s="166">
        <v>88.75344312254586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2149</v>
      </c>
      <c r="F38" s="161">
        <v>185</v>
      </c>
      <c r="G38" s="162">
        <v>2334</v>
      </c>
      <c r="H38" s="163">
        <v>2148</v>
      </c>
      <c r="I38" s="161">
        <v>148</v>
      </c>
      <c r="J38" s="162">
        <v>2296</v>
      </c>
      <c r="K38" s="164">
        <v>99.953466728711021</v>
      </c>
      <c r="L38" s="165">
        <v>80</v>
      </c>
      <c r="M38" s="166">
        <v>98.371893744644396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3411</v>
      </c>
      <c r="F39" s="168">
        <v>1643</v>
      </c>
      <c r="G39" s="169">
        <v>5054</v>
      </c>
      <c r="H39" s="170">
        <v>3259</v>
      </c>
      <c r="I39" s="168">
        <v>144</v>
      </c>
      <c r="J39" s="169">
        <v>3403</v>
      </c>
      <c r="K39" s="171">
        <v>95.543828789211375</v>
      </c>
      <c r="L39" s="172">
        <v>8.7644552647595866</v>
      </c>
      <c r="M39" s="173">
        <v>67.332805698456667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4302</v>
      </c>
      <c r="F40" s="175">
        <v>2070</v>
      </c>
      <c r="G40" s="176">
        <v>6372</v>
      </c>
      <c r="H40" s="177">
        <v>3984</v>
      </c>
      <c r="I40" s="175">
        <v>393</v>
      </c>
      <c r="J40" s="176">
        <v>4377</v>
      </c>
      <c r="K40" s="178">
        <v>92.608089260808924</v>
      </c>
      <c r="L40" s="179">
        <v>18.985507246376812</v>
      </c>
      <c r="M40" s="180">
        <v>68.691148775894533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72590</v>
      </c>
      <c r="F41" s="161">
        <v>6561</v>
      </c>
      <c r="G41" s="162">
        <v>79151</v>
      </c>
      <c r="H41" s="163">
        <v>69402</v>
      </c>
      <c r="I41" s="161">
        <v>1773</v>
      </c>
      <c r="J41" s="162">
        <v>71175</v>
      </c>
      <c r="K41" s="164">
        <v>95.608210497313678</v>
      </c>
      <c r="L41" s="165">
        <v>27.023319615912207</v>
      </c>
      <c r="M41" s="166">
        <v>89.923058457884295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335221</v>
      </c>
      <c r="F42" s="161">
        <v>19899</v>
      </c>
      <c r="G42" s="162">
        <v>355120</v>
      </c>
      <c r="H42" s="163">
        <v>327783</v>
      </c>
      <c r="I42" s="161">
        <v>7166</v>
      </c>
      <c r="J42" s="162">
        <v>334949</v>
      </c>
      <c r="K42" s="164">
        <v>97.781165261126247</v>
      </c>
      <c r="L42" s="165">
        <v>36.011859892456911</v>
      </c>
      <c r="M42" s="166">
        <v>94.319948186528507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8402</v>
      </c>
      <c r="F43" s="161">
        <v>4318</v>
      </c>
      <c r="G43" s="162">
        <v>12720</v>
      </c>
      <c r="H43" s="163">
        <v>7787</v>
      </c>
      <c r="I43" s="161">
        <v>908</v>
      </c>
      <c r="J43" s="162">
        <v>8695</v>
      </c>
      <c r="K43" s="164">
        <v>92.680314210902168</v>
      </c>
      <c r="L43" s="165">
        <v>21.028253821213525</v>
      </c>
      <c r="M43" s="166">
        <v>68.356918238993714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52607</v>
      </c>
      <c r="F44" s="168">
        <v>4194</v>
      </c>
      <c r="G44" s="169">
        <v>56801</v>
      </c>
      <c r="H44" s="170">
        <v>50458</v>
      </c>
      <c r="I44" s="168">
        <v>750</v>
      </c>
      <c r="J44" s="169">
        <v>51208</v>
      </c>
      <c r="K44" s="171">
        <v>95.914992301404752</v>
      </c>
      <c r="L44" s="172">
        <v>17.882689556509298</v>
      </c>
      <c r="M44" s="173">
        <v>90.153342370732915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13429</v>
      </c>
      <c r="F45" s="175">
        <v>1048</v>
      </c>
      <c r="G45" s="176">
        <v>14477</v>
      </c>
      <c r="H45" s="177">
        <v>13022</v>
      </c>
      <c r="I45" s="175">
        <v>343</v>
      </c>
      <c r="J45" s="176">
        <v>13365</v>
      </c>
      <c r="K45" s="178">
        <v>96.969245662372487</v>
      </c>
      <c r="L45" s="179">
        <v>32.729007633587784</v>
      </c>
      <c r="M45" s="180">
        <v>92.318850590591978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23532706</v>
      </c>
      <c r="F46" s="193">
        <v>885280</v>
      </c>
      <c r="G46" s="194">
        <v>24417986</v>
      </c>
      <c r="H46" s="195">
        <v>23219188</v>
      </c>
      <c r="I46" s="193">
        <v>375390</v>
      </c>
      <c r="J46" s="194">
        <v>23594578</v>
      </c>
      <c r="K46" s="196">
        <v>98.667735023757999</v>
      </c>
      <c r="L46" s="197">
        <v>42.40353334538225</v>
      </c>
      <c r="M46" s="198">
        <v>96.627862756576249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7392678</v>
      </c>
      <c r="F47" s="200">
        <v>359593</v>
      </c>
      <c r="G47" s="201">
        <v>7752271</v>
      </c>
      <c r="H47" s="202">
        <v>7284288</v>
      </c>
      <c r="I47" s="200">
        <v>128948</v>
      </c>
      <c r="J47" s="201">
        <v>7413236</v>
      </c>
      <c r="K47" s="203">
        <v>98.533819544148955</v>
      </c>
      <c r="L47" s="204">
        <v>35.859429966656748</v>
      </c>
      <c r="M47" s="205">
        <v>95.626636375327962</v>
      </c>
    </row>
    <row r="48" spans="1:13" ht="18" customHeight="1" thickBot="1" x14ac:dyDescent="0.2">
      <c r="B48" s="140"/>
      <c r="C48" s="141" t="s">
        <v>93</v>
      </c>
      <c r="D48" s="142"/>
      <c r="E48" s="206">
        <v>30925384</v>
      </c>
      <c r="F48" s="207">
        <v>1244873</v>
      </c>
      <c r="G48" s="208">
        <v>32170257</v>
      </c>
      <c r="H48" s="209">
        <v>30503476</v>
      </c>
      <c r="I48" s="207">
        <v>504338</v>
      </c>
      <c r="J48" s="208">
        <v>31007814</v>
      </c>
      <c r="K48" s="210">
        <v>98.635722680112877</v>
      </c>
      <c r="L48" s="211">
        <v>40.51320897794394</v>
      </c>
      <c r="M48" s="212">
        <v>96.386590881135945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5"/>
  </sheetPr>
  <dimension ref="A1:M48"/>
  <sheetViews>
    <sheetView showGridLines="0" view="pageBreakPreview" zoomScaleNormal="100" zoomScaleSheetLayoutView="100" workbookViewId="0">
      <selection activeCell="H11" sqref="H11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106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10735596</v>
      </c>
      <c r="F5" s="214">
        <v>244323</v>
      </c>
      <c r="G5" s="215">
        <v>10979919</v>
      </c>
      <c r="H5" s="216">
        <v>10653162</v>
      </c>
      <c r="I5" s="214">
        <v>114023</v>
      </c>
      <c r="J5" s="215">
        <v>10767185</v>
      </c>
      <c r="K5" s="217">
        <v>99.232143236388552</v>
      </c>
      <c r="L5" s="218">
        <v>46.668958714488603</v>
      </c>
      <c r="M5" s="219">
        <v>98.062517583235348</v>
      </c>
    </row>
    <row r="6" spans="1:13" ht="18" customHeight="1" x14ac:dyDescent="0.15">
      <c r="A6" s="152"/>
      <c r="B6" s="79"/>
      <c r="C6" s="80" t="s">
        <v>1</v>
      </c>
      <c r="D6" s="81"/>
      <c r="E6" s="160">
        <v>2591797</v>
      </c>
      <c r="F6" s="161">
        <v>94652</v>
      </c>
      <c r="G6" s="162">
        <v>2686449</v>
      </c>
      <c r="H6" s="163">
        <v>2558858</v>
      </c>
      <c r="I6" s="161">
        <v>46551</v>
      </c>
      <c r="J6" s="162">
        <v>2605409</v>
      </c>
      <c r="K6" s="164">
        <v>98.729105713140342</v>
      </c>
      <c r="L6" s="165">
        <v>49.181211173562097</v>
      </c>
      <c r="M6" s="166">
        <v>96.983378430039053</v>
      </c>
    </row>
    <row r="7" spans="1:13" ht="18" customHeight="1" x14ac:dyDescent="0.15">
      <c r="A7" s="152"/>
      <c r="B7" s="79"/>
      <c r="C7" s="80" t="s">
        <v>2</v>
      </c>
      <c r="D7" s="81"/>
      <c r="E7" s="160">
        <v>1545336</v>
      </c>
      <c r="F7" s="161">
        <v>63310</v>
      </c>
      <c r="G7" s="162">
        <v>1608646</v>
      </c>
      <c r="H7" s="163">
        <v>1522824</v>
      </c>
      <c r="I7" s="161">
        <v>31217</v>
      </c>
      <c r="J7" s="162">
        <v>1554041</v>
      </c>
      <c r="K7" s="164">
        <v>98.54322943359891</v>
      </c>
      <c r="L7" s="165">
        <v>49.308166166482387</v>
      </c>
      <c r="M7" s="166">
        <v>96.605530365288573</v>
      </c>
    </row>
    <row r="8" spans="1:13" ht="18" customHeight="1" x14ac:dyDescent="0.15">
      <c r="A8" s="152"/>
      <c r="B8" s="79"/>
      <c r="C8" s="80" t="s">
        <v>3</v>
      </c>
      <c r="D8" s="81"/>
      <c r="E8" s="160">
        <v>3236857</v>
      </c>
      <c r="F8" s="161">
        <v>89653</v>
      </c>
      <c r="G8" s="162">
        <v>3326510</v>
      </c>
      <c r="H8" s="163">
        <v>3202613</v>
      </c>
      <c r="I8" s="161">
        <v>33466</v>
      </c>
      <c r="J8" s="162">
        <v>3236079</v>
      </c>
      <c r="K8" s="164">
        <v>98.942060152796373</v>
      </c>
      <c r="L8" s="165">
        <v>37.328366033484656</v>
      </c>
      <c r="M8" s="166">
        <v>97.2815052412288</v>
      </c>
    </row>
    <row r="9" spans="1:13" ht="18" customHeight="1" x14ac:dyDescent="0.15">
      <c r="A9" s="152"/>
      <c r="B9" s="89"/>
      <c r="C9" s="90" t="s">
        <v>4</v>
      </c>
      <c r="D9" s="91"/>
      <c r="E9" s="167">
        <v>1834410</v>
      </c>
      <c r="F9" s="168">
        <v>167233</v>
      </c>
      <c r="G9" s="169">
        <v>2001643</v>
      </c>
      <c r="H9" s="170">
        <v>1793353</v>
      </c>
      <c r="I9" s="168">
        <v>55873</v>
      </c>
      <c r="J9" s="169">
        <v>1849226</v>
      </c>
      <c r="K9" s="171">
        <v>97.761841682066716</v>
      </c>
      <c r="L9" s="172">
        <v>33.410271896097058</v>
      </c>
      <c r="M9" s="173">
        <v>92.385405389472552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1510020</v>
      </c>
      <c r="F10" s="175">
        <v>109100</v>
      </c>
      <c r="G10" s="176">
        <v>1619120</v>
      </c>
      <c r="H10" s="177">
        <v>1474684</v>
      </c>
      <c r="I10" s="175">
        <v>31339</v>
      </c>
      <c r="J10" s="176">
        <v>1506023</v>
      </c>
      <c r="K10" s="178">
        <v>97.659898544390146</v>
      </c>
      <c r="L10" s="179">
        <v>28.725022914757105</v>
      </c>
      <c r="M10" s="180">
        <v>93.014909333465084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3640861</v>
      </c>
      <c r="F11" s="161">
        <v>173998</v>
      </c>
      <c r="G11" s="162">
        <v>3814859</v>
      </c>
      <c r="H11" s="163">
        <v>3569080</v>
      </c>
      <c r="I11" s="161">
        <v>72278</v>
      </c>
      <c r="J11" s="162">
        <v>3641358</v>
      </c>
      <c r="K11" s="164">
        <v>98.02846085033184</v>
      </c>
      <c r="L11" s="165">
        <v>41.539557925953176</v>
      </c>
      <c r="M11" s="166">
        <v>95.451968211669154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1502688</v>
      </c>
      <c r="F12" s="161">
        <v>61752</v>
      </c>
      <c r="G12" s="162">
        <v>1564440</v>
      </c>
      <c r="H12" s="163">
        <v>1483274</v>
      </c>
      <c r="I12" s="161">
        <v>25153</v>
      </c>
      <c r="J12" s="162">
        <v>1508427</v>
      </c>
      <c r="K12" s="164">
        <v>98.708048510402691</v>
      </c>
      <c r="L12" s="165">
        <v>40.732283974608109</v>
      </c>
      <c r="M12" s="166">
        <v>96.419613407992628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2863833</v>
      </c>
      <c r="F13" s="161">
        <v>149401</v>
      </c>
      <c r="G13" s="162">
        <v>3013234</v>
      </c>
      <c r="H13" s="163">
        <v>2804365</v>
      </c>
      <c r="I13" s="161">
        <v>71600</v>
      </c>
      <c r="J13" s="162">
        <v>2875965</v>
      </c>
      <c r="K13" s="164">
        <v>97.92348227009046</v>
      </c>
      <c r="L13" s="165">
        <v>47.924712685992731</v>
      </c>
      <c r="M13" s="166">
        <v>95.444462660384161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1425825</v>
      </c>
      <c r="F14" s="168">
        <v>70681</v>
      </c>
      <c r="G14" s="169">
        <v>1496506</v>
      </c>
      <c r="H14" s="170">
        <v>1404351</v>
      </c>
      <c r="I14" s="168">
        <v>27381</v>
      </c>
      <c r="J14" s="169">
        <v>1431732</v>
      </c>
      <c r="K14" s="171">
        <v>98.493924569985808</v>
      </c>
      <c r="L14" s="172">
        <v>38.738840706837763</v>
      </c>
      <c r="M14" s="173">
        <v>95.671651166116277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979261</v>
      </c>
      <c r="F15" s="175">
        <v>50004</v>
      </c>
      <c r="G15" s="176">
        <v>1029265</v>
      </c>
      <c r="H15" s="177">
        <v>959997</v>
      </c>
      <c r="I15" s="175">
        <v>21282</v>
      </c>
      <c r="J15" s="176">
        <v>981279</v>
      </c>
      <c r="K15" s="178">
        <v>98.032802286622257</v>
      </c>
      <c r="L15" s="179">
        <v>42.560595152387812</v>
      </c>
      <c r="M15" s="180">
        <v>95.337838166069972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117293</v>
      </c>
      <c r="F16" s="154">
        <v>22022</v>
      </c>
      <c r="G16" s="155">
        <v>139315</v>
      </c>
      <c r="H16" s="156">
        <v>112388</v>
      </c>
      <c r="I16" s="154">
        <v>2784</v>
      </c>
      <c r="J16" s="155">
        <v>115172</v>
      </c>
      <c r="K16" s="157">
        <v>95.818164766865891</v>
      </c>
      <c r="L16" s="158">
        <v>12.64190355099446</v>
      </c>
      <c r="M16" s="159">
        <v>82.670207802462045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60812</v>
      </c>
      <c r="F17" s="161">
        <v>9538</v>
      </c>
      <c r="G17" s="162">
        <v>70350</v>
      </c>
      <c r="H17" s="163">
        <v>58482</v>
      </c>
      <c r="I17" s="161">
        <v>1624</v>
      </c>
      <c r="J17" s="162">
        <v>60106</v>
      </c>
      <c r="K17" s="164">
        <v>96.168519371176743</v>
      </c>
      <c r="L17" s="165">
        <v>17.026630320821976</v>
      </c>
      <c r="M17" s="166">
        <v>85.438521677327657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25230</v>
      </c>
      <c r="F18" s="161">
        <v>14245</v>
      </c>
      <c r="G18" s="162">
        <v>39475</v>
      </c>
      <c r="H18" s="163">
        <v>23817</v>
      </c>
      <c r="I18" s="161">
        <v>1409</v>
      </c>
      <c r="J18" s="162">
        <v>25226</v>
      </c>
      <c r="K18" s="164">
        <v>94.399524375743155</v>
      </c>
      <c r="L18" s="165">
        <v>9.8911898911898923</v>
      </c>
      <c r="M18" s="166">
        <v>63.903736542115261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201259</v>
      </c>
      <c r="F19" s="168">
        <v>14789</v>
      </c>
      <c r="G19" s="169">
        <v>216048</v>
      </c>
      <c r="H19" s="170">
        <v>197263</v>
      </c>
      <c r="I19" s="168">
        <v>5750</v>
      </c>
      <c r="J19" s="169">
        <v>203013</v>
      </c>
      <c r="K19" s="171">
        <v>98.014498730491553</v>
      </c>
      <c r="L19" s="172">
        <v>38.880248833592532</v>
      </c>
      <c r="M19" s="173">
        <v>93.966618529215722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365396</v>
      </c>
      <c r="F20" s="175">
        <v>39749</v>
      </c>
      <c r="G20" s="176">
        <v>405145</v>
      </c>
      <c r="H20" s="177">
        <v>356339</v>
      </c>
      <c r="I20" s="175">
        <v>9966</v>
      </c>
      <c r="J20" s="176">
        <v>366305</v>
      </c>
      <c r="K20" s="178">
        <v>97.521319335734375</v>
      </c>
      <c r="L20" s="179">
        <v>25.072328863619209</v>
      </c>
      <c r="M20" s="180">
        <v>90.413308815362399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718431</v>
      </c>
      <c r="F21" s="161">
        <v>28163</v>
      </c>
      <c r="G21" s="162">
        <v>746594</v>
      </c>
      <c r="H21" s="163">
        <v>709454</v>
      </c>
      <c r="I21" s="161">
        <v>10447</v>
      </c>
      <c r="J21" s="162">
        <v>719901</v>
      </c>
      <c r="K21" s="164">
        <v>98.750471513617867</v>
      </c>
      <c r="L21" s="165">
        <v>37.094769733338069</v>
      </c>
      <c r="M21" s="166">
        <v>96.424696689231354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132219</v>
      </c>
      <c r="F22" s="161">
        <v>7446</v>
      </c>
      <c r="G22" s="162">
        <v>139665</v>
      </c>
      <c r="H22" s="163">
        <v>131027</v>
      </c>
      <c r="I22" s="161">
        <v>4084</v>
      </c>
      <c r="J22" s="162">
        <v>135111</v>
      </c>
      <c r="K22" s="164">
        <v>99.098465424787662</v>
      </c>
      <c r="L22" s="165">
        <v>54.848240666129463</v>
      </c>
      <c r="M22" s="166">
        <v>96.739340564923211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308859</v>
      </c>
      <c r="F23" s="161">
        <v>24929</v>
      </c>
      <c r="G23" s="162">
        <v>333788</v>
      </c>
      <c r="H23" s="163">
        <v>301452</v>
      </c>
      <c r="I23" s="161">
        <v>5562</v>
      </c>
      <c r="J23" s="162">
        <v>307014</v>
      </c>
      <c r="K23" s="164">
        <v>97.601818305440347</v>
      </c>
      <c r="L23" s="165">
        <v>22.311364274539695</v>
      </c>
      <c r="M23" s="166">
        <v>91.978740997279701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91323</v>
      </c>
      <c r="F24" s="168">
        <v>4218</v>
      </c>
      <c r="G24" s="169">
        <v>95541</v>
      </c>
      <c r="H24" s="170">
        <v>90389</v>
      </c>
      <c r="I24" s="168">
        <v>1507</v>
      </c>
      <c r="J24" s="169">
        <v>91896</v>
      </c>
      <c r="K24" s="171">
        <v>98.977256550923641</v>
      </c>
      <c r="L24" s="172">
        <v>35.727833096254145</v>
      </c>
      <c r="M24" s="173">
        <v>96.184883976512708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1135754</v>
      </c>
      <c r="F25" s="175">
        <v>68338</v>
      </c>
      <c r="G25" s="176">
        <v>1204092</v>
      </c>
      <c r="H25" s="177">
        <v>1112816</v>
      </c>
      <c r="I25" s="175">
        <v>29969</v>
      </c>
      <c r="J25" s="176">
        <v>1142785</v>
      </c>
      <c r="K25" s="178">
        <v>97.980372510244294</v>
      </c>
      <c r="L25" s="179">
        <v>43.854078258070182</v>
      </c>
      <c r="M25" s="180">
        <v>94.908445534062182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310228</v>
      </c>
      <c r="F26" s="161">
        <v>10282</v>
      </c>
      <c r="G26" s="162">
        <v>320510</v>
      </c>
      <c r="H26" s="163">
        <v>307500</v>
      </c>
      <c r="I26" s="161">
        <v>4533</v>
      </c>
      <c r="J26" s="162">
        <v>312033</v>
      </c>
      <c r="K26" s="164">
        <v>99.120646750132153</v>
      </c>
      <c r="L26" s="165">
        <v>44.086753549893018</v>
      </c>
      <c r="M26" s="166">
        <v>97.355152725343984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1192817</v>
      </c>
      <c r="F27" s="161">
        <v>43920</v>
      </c>
      <c r="G27" s="162">
        <v>1236737</v>
      </c>
      <c r="H27" s="163">
        <v>1176423</v>
      </c>
      <c r="I27" s="161">
        <v>17526</v>
      </c>
      <c r="J27" s="162">
        <v>1193949</v>
      </c>
      <c r="K27" s="164">
        <v>98.62560644256412</v>
      </c>
      <c r="L27" s="165">
        <v>39.904371584699454</v>
      </c>
      <c r="M27" s="166">
        <v>96.540250675770196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677803</v>
      </c>
      <c r="F28" s="161">
        <v>25360</v>
      </c>
      <c r="G28" s="162">
        <v>703163</v>
      </c>
      <c r="H28" s="163">
        <v>672878</v>
      </c>
      <c r="I28" s="161">
        <v>9812</v>
      </c>
      <c r="J28" s="162">
        <v>682690</v>
      </c>
      <c r="K28" s="164">
        <v>99.273387695244793</v>
      </c>
      <c r="L28" s="165">
        <v>38.690851735015777</v>
      </c>
      <c r="M28" s="166">
        <v>97.088441797989944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532294</v>
      </c>
      <c r="F29" s="168">
        <v>56325</v>
      </c>
      <c r="G29" s="169">
        <v>588619</v>
      </c>
      <c r="H29" s="170">
        <v>522757</v>
      </c>
      <c r="I29" s="168">
        <v>12519</v>
      </c>
      <c r="J29" s="169">
        <v>535276</v>
      </c>
      <c r="K29" s="171">
        <v>98.208320965481477</v>
      </c>
      <c r="L29" s="172">
        <v>22.226364846870837</v>
      </c>
      <c r="M29" s="173">
        <v>90.937601402605083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846464</v>
      </c>
      <c r="F30" s="175">
        <v>40325</v>
      </c>
      <c r="G30" s="176">
        <v>886789</v>
      </c>
      <c r="H30" s="177">
        <v>830893</v>
      </c>
      <c r="I30" s="175">
        <v>15714</v>
      </c>
      <c r="J30" s="176">
        <v>846607</v>
      </c>
      <c r="K30" s="178">
        <v>98.160465182216853</v>
      </c>
      <c r="L30" s="179">
        <v>38.968381897086175</v>
      </c>
      <c r="M30" s="180">
        <v>95.468820655195316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458135</v>
      </c>
      <c r="F31" s="161">
        <v>6104</v>
      </c>
      <c r="G31" s="162">
        <v>464239</v>
      </c>
      <c r="H31" s="163">
        <v>454079</v>
      </c>
      <c r="I31" s="161">
        <v>2715</v>
      </c>
      <c r="J31" s="162">
        <v>456794</v>
      </c>
      <c r="K31" s="164">
        <v>99.114671439641157</v>
      </c>
      <c r="L31" s="165">
        <v>44.479030144167758</v>
      </c>
      <c r="M31" s="166">
        <v>98.396300181587506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965862</v>
      </c>
      <c r="F32" s="161">
        <v>17432</v>
      </c>
      <c r="G32" s="162">
        <v>983294</v>
      </c>
      <c r="H32" s="163">
        <v>961205</v>
      </c>
      <c r="I32" s="161">
        <v>9727</v>
      </c>
      <c r="J32" s="162">
        <v>970932</v>
      </c>
      <c r="K32" s="164">
        <v>99.517840022694756</v>
      </c>
      <c r="L32" s="165">
        <v>55.799678751720968</v>
      </c>
      <c r="M32" s="166">
        <v>98.742797169513892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14735</v>
      </c>
      <c r="F33" s="161">
        <v>1638</v>
      </c>
      <c r="G33" s="162">
        <v>16373</v>
      </c>
      <c r="H33" s="163">
        <v>14508</v>
      </c>
      <c r="I33" s="161">
        <v>1233</v>
      </c>
      <c r="J33" s="162">
        <v>15741</v>
      </c>
      <c r="K33" s="164">
        <v>98.459450288428911</v>
      </c>
      <c r="L33" s="165">
        <v>75.27472527472527</v>
      </c>
      <c r="M33" s="166">
        <v>96.139986563244364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26957</v>
      </c>
      <c r="F34" s="168">
        <v>12999</v>
      </c>
      <c r="G34" s="169">
        <v>39956</v>
      </c>
      <c r="H34" s="170">
        <v>24294</v>
      </c>
      <c r="I34" s="168">
        <v>4897</v>
      </c>
      <c r="J34" s="169">
        <v>29191</v>
      </c>
      <c r="K34" s="171">
        <v>90.121304299439856</v>
      </c>
      <c r="L34" s="172">
        <v>37.672128625278866</v>
      </c>
      <c r="M34" s="173">
        <v>73.057863650015022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14826</v>
      </c>
      <c r="F35" s="175">
        <v>9669</v>
      </c>
      <c r="G35" s="176">
        <v>24495</v>
      </c>
      <c r="H35" s="177">
        <v>13268</v>
      </c>
      <c r="I35" s="175">
        <v>1968</v>
      </c>
      <c r="J35" s="176">
        <v>15236</v>
      </c>
      <c r="K35" s="178">
        <v>89.491433967354652</v>
      </c>
      <c r="L35" s="179">
        <v>20.353707725721378</v>
      </c>
      <c r="M35" s="180">
        <v>62.200449071239028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4615</v>
      </c>
      <c r="F36" s="161">
        <v>939</v>
      </c>
      <c r="G36" s="162">
        <v>5554</v>
      </c>
      <c r="H36" s="163">
        <v>4265</v>
      </c>
      <c r="I36" s="161">
        <v>274</v>
      </c>
      <c r="J36" s="162">
        <v>4539</v>
      </c>
      <c r="K36" s="164">
        <v>92.416034669555785</v>
      </c>
      <c r="L36" s="165">
        <v>29.179978700745473</v>
      </c>
      <c r="M36" s="166">
        <v>81.724882967230826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18109</v>
      </c>
      <c r="F37" s="161">
        <v>2248</v>
      </c>
      <c r="G37" s="162">
        <v>20357</v>
      </c>
      <c r="H37" s="163">
        <v>17869</v>
      </c>
      <c r="I37" s="161">
        <v>196</v>
      </c>
      <c r="J37" s="162">
        <v>18065</v>
      </c>
      <c r="K37" s="164">
        <v>98.674692142028832</v>
      </c>
      <c r="L37" s="165">
        <v>8.7188612099644125</v>
      </c>
      <c r="M37" s="166">
        <v>88.740973620867507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6369</v>
      </c>
      <c r="F38" s="161">
        <v>157</v>
      </c>
      <c r="G38" s="162">
        <v>6526</v>
      </c>
      <c r="H38" s="163">
        <v>6333</v>
      </c>
      <c r="I38" s="161">
        <v>126</v>
      </c>
      <c r="J38" s="162">
        <v>6459</v>
      </c>
      <c r="K38" s="164">
        <v>99.434762129062648</v>
      </c>
      <c r="L38" s="165">
        <v>80.254777070063696</v>
      </c>
      <c r="M38" s="166">
        <v>98.97333741955255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14057</v>
      </c>
      <c r="F39" s="168">
        <v>9441</v>
      </c>
      <c r="G39" s="169">
        <v>23498</v>
      </c>
      <c r="H39" s="170">
        <v>12757</v>
      </c>
      <c r="I39" s="168">
        <v>827</v>
      </c>
      <c r="J39" s="169">
        <v>13584</v>
      </c>
      <c r="K39" s="171">
        <v>90.751938535960733</v>
      </c>
      <c r="L39" s="172">
        <v>8.7596652896938885</v>
      </c>
      <c r="M39" s="173">
        <v>57.809175248957359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27247</v>
      </c>
      <c r="F40" s="175">
        <v>13107</v>
      </c>
      <c r="G40" s="176">
        <v>40354</v>
      </c>
      <c r="H40" s="177">
        <v>25234</v>
      </c>
      <c r="I40" s="175">
        <v>2491</v>
      </c>
      <c r="J40" s="176">
        <v>27725</v>
      </c>
      <c r="K40" s="178">
        <v>92.612030682276952</v>
      </c>
      <c r="L40" s="179">
        <v>19.005111772335393</v>
      </c>
      <c r="M40" s="180">
        <v>68.704465480497603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179949</v>
      </c>
      <c r="F41" s="161">
        <v>16264</v>
      </c>
      <c r="G41" s="162">
        <v>196213</v>
      </c>
      <c r="H41" s="163">
        <v>172047</v>
      </c>
      <c r="I41" s="161">
        <v>4396</v>
      </c>
      <c r="J41" s="162">
        <v>176443</v>
      </c>
      <c r="K41" s="164">
        <v>95.608755814147344</v>
      </c>
      <c r="L41" s="165">
        <v>27.029021151008365</v>
      </c>
      <c r="M41" s="166">
        <v>89.924215011237791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650850</v>
      </c>
      <c r="F42" s="161">
        <v>39147</v>
      </c>
      <c r="G42" s="162">
        <v>689997</v>
      </c>
      <c r="H42" s="163">
        <v>633713</v>
      </c>
      <c r="I42" s="161">
        <v>14097</v>
      </c>
      <c r="J42" s="162">
        <v>647810</v>
      </c>
      <c r="K42" s="164">
        <v>97.366981639394638</v>
      </c>
      <c r="L42" s="165">
        <v>36.010422254578891</v>
      </c>
      <c r="M42" s="166">
        <v>93.885915446009179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19458</v>
      </c>
      <c r="F43" s="161">
        <v>10075</v>
      </c>
      <c r="G43" s="162">
        <v>29533</v>
      </c>
      <c r="H43" s="163">
        <v>18032</v>
      </c>
      <c r="I43" s="161">
        <v>2118</v>
      </c>
      <c r="J43" s="162">
        <v>20150</v>
      </c>
      <c r="K43" s="164">
        <v>92.671394799054369</v>
      </c>
      <c r="L43" s="165">
        <v>21.022332506203472</v>
      </c>
      <c r="M43" s="166">
        <v>68.228761046964408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150033</v>
      </c>
      <c r="F44" s="168">
        <v>25535</v>
      </c>
      <c r="G44" s="169">
        <v>175568</v>
      </c>
      <c r="H44" s="170">
        <v>143904</v>
      </c>
      <c r="I44" s="168">
        <v>4563</v>
      </c>
      <c r="J44" s="169">
        <v>148467</v>
      </c>
      <c r="K44" s="171">
        <v>95.914898722281094</v>
      </c>
      <c r="L44" s="172">
        <v>17.869590757783435</v>
      </c>
      <c r="M44" s="173">
        <v>84.563815729517913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37769</v>
      </c>
      <c r="F45" s="175">
        <v>3021</v>
      </c>
      <c r="G45" s="176">
        <v>40790</v>
      </c>
      <c r="H45" s="177">
        <v>36624</v>
      </c>
      <c r="I45" s="175">
        <v>968</v>
      </c>
      <c r="J45" s="176">
        <v>37592</v>
      </c>
      <c r="K45" s="178">
        <v>96.968413248960786</v>
      </c>
      <c r="L45" s="179">
        <v>32.042370076133729</v>
      </c>
      <c r="M45" s="180">
        <v>92.159843098798717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31866484</v>
      </c>
      <c r="F46" s="193">
        <v>1274107</v>
      </c>
      <c r="G46" s="194">
        <v>33140591</v>
      </c>
      <c r="H46" s="195">
        <v>31426561</v>
      </c>
      <c r="I46" s="193">
        <v>530163</v>
      </c>
      <c r="J46" s="194">
        <v>31956724</v>
      </c>
      <c r="K46" s="196">
        <v>98.619480580286165</v>
      </c>
      <c r="L46" s="197">
        <v>41.610555471400758</v>
      </c>
      <c r="M46" s="198">
        <v>96.427743246944502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9305153</v>
      </c>
      <c r="F47" s="200">
        <v>577425</v>
      </c>
      <c r="G47" s="201">
        <v>9882578</v>
      </c>
      <c r="H47" s="202">
        <v>9142010</v>
      </c>
      <c r="I47" s="200">
        <v>183802</v>
      </c>
      <c r="J47" s="201">
        <v>9325812</v>
      </c>
      <c r="K47" s="203">
        <v>98.246745647277379</v>
      </c>
      <c r="L47" s="204">
        <v>31.831320084859506</v>
      </c>
      <c r="M47" s="205">
        <v>94.366186636725757</v>
      </c>
    </row>
    <row r="48" spans="1:13" ht="18" customHeight="1" thickBot="1" x14ac:dyDescent="0.2">
      <c r="B48" s="140"/>
      <c r="C48" s="141" t="s">
        <v>93</v>
      </c>
      <c r="D48" s="142"/>
      <c r="E48" s="206">
        <v>41171637</v>
      </c>
      <c r="F48" s="207">
        <v>1851532</v>
      </c>
      <c r="G48" s="208">
        <v>43023169</v>
      </c>
      <c r="H48" s="209">
        <v>40568571</v>
      </c>
      <c r="I48" s="207">
        <v>713965</v>
      </c>
      <c r="J48" s="208">
        <v>41282536</v>
      </c>
      <c r="K48" s="210">
        <v>98.53523919877172</v>
      </c>
      <c r="L48" s="211">
        <v>38.560770216231752</v>
      </c>
      <c r="M48" s="212">
        <v>95.954196214602419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5"/>
  </sheetPr>
  <dimension ref="A1:M48"/>
  <sheetViews>
    <sheetView showGridLines="0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107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2257608</v>
      </c>
      <c r="F5" s="214">
        <v>51379</v>
      </c>
      <c r="G5" s="215">
        <v>2308987</v>
      </c>
      <c r="H5" s="216">
        <v>2240273</v>
      </c>
      <c r="I5" s="214">
        <v>23978</v>
      </c>
      <c r="J5" s="215">
        <v>2264251</v>
      </c>
      <c r="K5" s="217">
        <v>99.232151905911039</v>
      </c>
      <c r="L5" s="218">
        <v>46.668872496545283</v>
      </c>
      <c r="M5" s="219">
        <v>98.062526986942757</v>
      </c>
    </row>
    <row r="6" spans="1:13" ht="18" customHeight="1" x14ac:dyDescent="0.15">
      <c r="A6" s="152"/>
      <c r="B6" s="79"/>
      <c r="C6" s="80" t="s">
        <v>1</v>
      </c>
      <c r="D6" s="81"/>
      <c r="E6" s="160">
        <v>306828</v>
      </c>
      <c r="F6" s="161">
        <v>11206</v>
      </c>
      <c r="G6" s="162">
        <v>318034</v>
      </c>
      <c r="H6" s="163">
        <v>302929</v>
      </c>
      <c r="I6" s="161">
        <v>5511</v>
      </c>
      <c r="J6" s="162">
        <v>308440</v>
      </c>
      <c r="K6" s="164">
        <v>98.729255478639502</v>
      </c>
      <c r="L6" s="165">
        <v>49.17901124397644</v>
      </c>
      <c r="M6" s="166">
        <v>96.983341403749279</v>
      </c>
    </row>
    <row r="7" spans="1:13" ht="18" customHeight="1" x14ac:dyDescent="0.15">
      <c r="A7" s="152"/>
      <c r="B7" s="79"/>
      <c r="C7" s="80" t="s">
        <v>2</v>
      </c>
      <c r="D7" s="81"/>
      <c r="E7" s="160">
        <v>405957</v>
      </c>
      <c r="F7" s="161">
        <v>16632</v>
      </c>
      <c r="G7" s="162">
        <v>422589</v>
      </c>
      <c r="H7" s="163">
        <v>400043</v>
      </c>
      <c r="I7" s="161">
        <v>8201</v>
      </c>
      <c r="J7" s="162">
        <v>408244</v>
      </c>
      <c r="K7" s="164">
        <v>98.543195461588297</v>
      </c>
      <c r="L7" s="165">
        <v>49.308561808561805</v>
      </c>
      <c r="M7" s="166">
        <v>96.605448793035308</v>
      </c>
    </row>
    <row r="8" spans="1:13" ht="18" customHeight="1" x14ac:dyDescent="0.15">
      <c r="A8" s="152"/>
      <c r="B8" s="79"/>
      <c r="C8" s="80" t="s">
        <v>3</v>
      </c>
      <c r="D8" s="81"/>
      <c r="E8" s="160">
        <v>682747</v>
      </c>
      <c r="F8" s="161">
        <v>22883</v>
      </c>
      <c r="G8" s="162">
        <v>705630</v>
      </c>
      <c r="H8" s="163">
        <v>675524</v>
      </c>
      <c r="I8" s="161">
        <v>8542</v>
      </c>
      <c r="J8" s="162">
        <v>684066</v>
      </c>
      <c r="K8" s="164">
        <v>98.942067852366975</v>
      </c>
      <c r="L8" s="165">
        <v>37.329021544377923</v>
      </c>
      <c r="M8" s="166">
        <v>96.944007482675048</v>
      </c>
    </row>
    <row r="9" spans="1:13" ht="18" customHeight="1" x14ac:dyDescent="0.15">
      <c r="A9" s="152"/>
      <c r="B9" s="89"/>
      <c r="C9" s="90" t="s">
        <v>4</v>
      </c>
      <c r="D9" s="91"/>
      <c r="E9" s="167">
        <v>540156</v>
      </c>
      <c r="F9" s="168">
        <v>49243</v>
      </c>
      <c r="G9" s="169">
        <v>589399</v>
      </c>
      <c r="H9" s="170">
        <v>528066</v>
      </c>
      <c r="I9" s="168">
        <v>16453</v>
      </c>
      <c r="J9" s="169">
        <v>544519</v>
      </c>
      <c r="K9" s="171">
        <v>97.761757714438048</v>
      </c>
      <c r="L9" s="172">
        <v>33.411855492151169</v>
      </c>
      <c r="M9" s="173">
        <v>92.385463836891475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421660</v>
      </c>
      <c r="F10" s="175">
        <v>28423</v>
      </c>
      <c r="G10" s="176">
        <v>450083</v>
      </c>
      <c r="H10" s="177">
        <v>411762</v>
      </c>
      <c r="I10" s="175">
        <v>8165</v>
      </c>
      <c r="J10" s="176">
        <v>419927</v>
      </c>
      <c r="K10" s="178">
        <v>97.652611108476023</v>
      </c>
      <c r="L10" s="179">
        <v>28.726735390352882</v>
      </c>
      <c r="M10" s="180">
        <v>93.299902462434702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561034</v>
      </c>
      <c r="F11" s="161">
        <v>22908</v>
      </c>
      <c r="G11" s="162">
        <v>583942</v>
      </c>
      <c r="H11" s="163">
        <v>549973</v>
      </c>
      <c r="I11" s="161">
        <v>9516</v>
      </c>
      <c r="J11" s="162">
        <v>559489</v>
      </c>
      <c r="K11" s="164">
        <v>98.028461733156988</v>
      </c>
      <c r="L11" s="165">
        <v>41.540073336825564</v>
      </c>
      <c r="M11" s="166">
        <v>95.812426576612069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263870</v>
      </c>
      <c r="F12" s="161">
        <v>10844</v>
      </c>
      <c r="G12" s="162">
        <v>274714</v>
      </c>
      <c r="H12" s="163">
        <v>260461</v>
      </c>
      <c r="I12" s="161">
        <v>4417</v>
      </c>
      <c r="J12" s="162">
        <v>264878</v>
      </c>
      <c r="K12" s="164">
        <v>98.708075946488805</v>
      </c>
      <c r="L12" s="165">
        <v>40.732202139431948</v>
      </c>
      <c r="M12" s="166">
        <v>96.419549058293356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1129659</v>
      </c>
      <c r="F13" s="161">
        <v>58135</v>
      </c>
      <c r="G13" s="162">
        <v>1187794</v>
      </c>
      <c r="H13" s="163">
        <v>1104219</v>
      </c>
      <c r="I13" s="161">
        <v>27861</v>
      </c>
      <c r="J13" s="162">
        <v>1132080</v>
      </c>
      <c r="K13" s="164">
        <v>97.747992978412071</v>
      </c>
      <c r="L13" s="165">
        <v>47.924658123333622</v>
      </c>
      <c r="M13" s="166">
        <v>95.309456016784054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485589</v>
      </c>
      <c r="F14" s="168">
        <v>24071</v>
      </c>
      <c r="G14" s="169">
        <v>509660</v>
      </c>
      <c r="H14" s="170">
        <v>478276</v>
      </c>
      <c r="I14" s="168">
        <v>9325</v>
      </c>
      <c r="J14" s="169">
        <v>487601</v>
      </c>
      <c r="K14" s="171">
        <v>98.493993891953892</v>
      </c>
      <c r="L14" s="172">
        <v>38.739562128702588</v>
      </c>
      <c r="M14" s="173">
        <v>95.671820429305811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203237</v>
      </c>
      <c r="F15" s="175">
        <v>10378</v>
      </c>
      <c r="G15" s="176">
        <v>213615</v>
      </c>
      <c r="H15" s="177">
        <v>199239</v>
      </c>
      <c r="I15" s="175">
        <v>4417</v>
      </c>
      <c r="J15" s="176">
        <v>203656</v>
      </c>
      <c r="K15" s="178">
        <v>98.032838508736106</v>
      </c>
      <c r="L15" s="179">
        <v>42.561187126613994</v>
      </c>
      <c r="M15" s="180">
        <v>95.33787421295321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60740</v>
      </c>
      <c r="F16" s="154">
        <v>11404</v>
      </c>
      <c r="G16" s="155">
        <v>72144</v>
      </c>
      <c r="H16" s="156">
        <v>58201</v>
      </c>
      <c r="I16" s="154">
        <v>1442</v>
      </c>
      <c r="J16" s="155">
        <v>59643</v>
      </c>
      <c r="K16" s="157">
        <v>95.819888047415219</v>
      </c>
      <c r="L16" s="158">
        <v>12.644686075061381</v>
      </c>
      <c r="M16" s="159">
        <v>82.672155688622752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44178</v>
      </c>
      <c r="F17" s="161">
        <v>6929</v>
      </c>
      <c r="G17" s="162">
        <v>51107</v>
      </c>
      <c r="H17" s="163">
        <v>42484</v>
      </c>
      <c r="I17" s="161">
        <v>1180</v>
      </c>
      <c r="J17" s="162">
        <v>43664</v>
      </c>
      <c r="K17" s="164">
        <v>96.165512245914258</v>
      </c>
      <c r="L17" s="165">
        <v>17.029874440756242</v>
      </c>
      <c r="M17" s="166">
        <v>85.436437278650672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22001</v>
      </c>
      <c r="F18" s="161">
        <v>74</v>
      </c>
      <c r="G18" s="162">
        <v>22075</v>
      </c>
      <c r="H18" s="163">
        <v>21970</v>
      </c>
      <c r="I18" s="161">
        <v>0</v>
      </c>
      <c r="J18" s="162">
        <v>21970</v>
      </c>
      <c r="K18" s="164">
        <v>99.859097313758454</v>
      </c>
      <c r="L18" s="165">
        <v>0</v>
      </c>
      <c r="M18" s="166">
        <v>99.524348810872027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77964</v>
      </c>
      <c r="F19" s="168">
        <v>0</v>
      </c>
      <c r="G19" s="169">
        <v>77964</v>
      </c>
      <c r="H19" s="170">
        <v>74824</v>
      </c>
      <c r="I19" s="168">
        <v>0</v>
      </c>
      <c r="J19" s="169">
        <v>74824</v>
      </c>
      <c r="K19" s="171">
        <v>95.972500128264329</v>
      </c>
      <c r="L19" s="172" t="s">
        <v>161</v>
      </c>
      <c r="M19" s="173">
        <v>95.972500128264329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123467</v>
      </c>
      <c r="F20" s="175">
        <v>0</v>
      </c>
      <c r="G20" s="176">
        <v>123467</v>
      </c>
      <c r="H20" s="177">
        <v>123467</v>
      </c>
      <c r="I20" s="175">
        <v>0</v>
      </c>
      <c r="J20" s="176">
        <v>123467</v>
      </c>
      <c r="K20" s="178">
        <v>100</v>
      </c>
      <c r="L20" s="179" t="s">
        <v>161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155584</v>
      </c>
      <c r="F21" s="161">
        <v>6081</v>
      </c>
      <c r="G21" s="162">
        <v>161665</v>
      </c>
      <c r="H21" s="163">
        <v>154405</v>
      </c>
      <c r="I21" s="161">
        <v>2256</v>
      </c>
      <c r="J21" s="162">
        <v>156661</v>
      </c>
      <c r="K21" s="164">
        <v>99.242209995886469</v>
      </c>
      <c r="L21" s="165">
        <v>37.099161322150962</v>
      </c>
      <c r="M21" s="166">
        <v>96.904710357838738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37319</v>
      </c>
      <c r="F22" s="161">
        <v>0</v>
      </c>
      <c r="G22" s="162">
        <v>37319</v>
      </c>
      <c r="H22" s="163">
        <v>37080</v>
      </c>
      <c r="I22" s="161">
        <v>0</v>
      </c>
      <c r="J22" s="162">
        <v>37080</v>
      </c>
      <c r="K22" s="164">
        <v>99.359575551327737</v>
      </c>
      <c r="L22" s="165" t="s">
        <v>161</v>
      </c>
      <c r="M22" s="166">
        <v>99.359575551327737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214828</v>
      </c>
      <c r="F23" s="161">
        <v>17340</v>
      </c>
      <c r="G23" s="162">
        <v>232168</v>
      </c>
      <c r="H23" s="163">
        <v>209676</v>
      </c>
      <c r="I23" s="161">
        <v>3868</v>
      </c>
      <c r="J23" s="162">
        <v>213544</v>
      </c>
      <c r="K23" s="164">
        <v>97.601802372130265</v>
      </c>
      <c r="L23" s="165">
        <v>22.306805074971166</v>
      </c>
      <c r="M23" s="166">
        <v>91.978222666345061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40176</v>
      </c>
      <c r="F24" s="168">
        <v>0</v>
      </c>
      <c r="G24" s="169">
        <v>40176</v>
      </c>
      <c r="H24" s="170">
        <v>39764</v>
      </c>
      <c r="I24" s="168">
        <v>0</v>
      </c>
      <c r="J24" s="169">
        <v>39764</v>
      </c>
      <c r="K24" s="171">
        <v>98.974512146555156</v>
      </c>
      <c r="L24" s="172" t="s">
        <v>161</v>
      </c>
      <c r="M24" s="173">
        <v>98.974512146555156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112935</v>
      </c>
      <c r="F25" s="175">
        <v>6795</v>
      </c>
      <c r="G25" s="176">
        <v>119730</v>
      </c>
      <c r="H25" s="177">
        <v>110654</v>
      </c>
      <c r="I25" s="175">
        <v>2980</v>
      </c>
      <c r="J25" s="176">
        <v>113634</v>
      </c>
      <c r="K25" s="178">
        <v>97.980254128480979</v>
      </c>
      <c r="L25" s="179">
        <v>43.85577630610743</v>
      </c>
      <c r="M25" s="180">
        <v>94.908544224505135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32268</v>
      </c>
      <c r="F26" s="161">
        <v>1069</v>
      </c>
      <c r="G26" s="162">
        <v>33337</v>
      </c>
      <c r="H26" s="163">
        <v>31984</v>
      </c>
      <c r="I26" s="161">
        <v>472</v>
      </c>
      <c r="J26" s="162">
        <v>32456</v>
      </c>
      <c r="K26" s="164">
        <v>99.119871079707451</v>
      </c>
      <c r="L26" s="165">
        <v>44.153414405986901</v>
      </c>
      <c r="M26" s="166">
        <v>97.357290698023206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178882</v>
      </c>
      <c r="F27" s="161">
        <v>6587</v>
      </c>
      <c r="G27" s="162">
        <v>185469</v>
      </c>
      <c r="H27" s="163">
        <v>176423</v>
      </c>
      <c r="I27" s="161">
        <v>2628</v>
      </c>
      <c r="J27" s="162">
        <v>179051</v>
      </c>
      <c r="K27" s="164">
        <v>98.625350789906193</v>
      </c>
      <c r="L27" s="165">
        <v>39.896766357977839</v>
      </c>
      <c r="M27" s="166">
        <v>96.539583434428394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257001</v>
      </c>
      <c r="F28" s="161">
        <v>9616</v>
      </c>
      <c r="G28" s="162">
        <v>266617</v>
      </c>
      <c r="H28" s="163">
        <v>255134</v>
      </c>
      <c r="I28" s="161">
        <v>3720</v>
      </c>
      <c r="J28" s="162">
        <v>258854</v>
      </c>
      <c r="K28" s="164">
        <v>99.273543682709402</v>
      </c>
      <c r="L28" s="165">
        <v>38.685524126455903</v>
      </c>
      <c r="M28" s="166">
        <v>97.08833270196574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228267</v>
      </c>
      <c r="F29" s="168">
        <v>24154</v>
      </c>
      <c r="G29" s="169">
        <v>252421</v>
      </c>
      <c r="H29" s="170">
        <v>224177</v>
      </c>
      <c r="I29" s="168">
        <v>5368</v>
      </c>
      <c r="J29" s="169">
        <v>229545</v>
      </c>
      <c r="K29" s="171">
        <v>98.208238597782426</v>
      </c>
      <c r="L29" s="172">
        <v>22.224062267119319</v>
      </c>
      <c r="M29" s="173">
        <v>90.937362580767839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304112</v>
      </c>
      <c r="F30" s="175">
        <v>14487</v>
      </c>
      <c r="G30" s="176">
        <v>318599</v>
      </c>
      <c r="H30" s="177">
        <v>298518</v>
      </c>
      <c r="I30" s="175">
        <v>5646</v>
      </c>
      <c r="J30" s="176">
        <v>304164</v>
      </c>
      <c r="K30" s="178">
        <v>98.160546114589366</v>
      </c>
      <c r="L30" s="179">
        <v>38.972872230275421</v>
      </c>
      <c r="M30" s="180">
        <v>95.469226205983077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67005</v>
      </c>
      <c r="F31" s="161">
        <v>847</v>
      </c>
      <c r="G31" s="162">
        <v>67852</v>
      </c>
      <c r="H31" s="163">
        <v>66417</v>
      </c>
      <c r="I31" s="161">
        <v>385</v>
      </c>
      <c r="J31" s="162">
        <v>66802</v>
      </c>
      <c r="K31" s="164">
        <v>99.122453548242675</v>
      </c>
      <c r="L31" s="165">
        <v>45.454545454545453</v>
      </c>
      <c r="M31" s="166">
        <v>98.452514295820322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199727</v>
      </c>
      <c r="F32" s="161">
        <v>3604</v>
      </c>
      <c r="G32" s="162">
        <v>203331</v>
      </c>
      <c r="H32" s="163">
        <v>198763</v>
      </c>
      <c r="I32" s="161">
        <v>2011</v>
      </c>
      <c r="J32" s="162">
        <v>200774</v>
      </c>
      <c r="K32" s="164">
        <v>99.517341170698003</v>
      </c>
      <c r="L32" s="165">
        <v>55.799112097669259</v>
      </c>
      <c r="M32" s="166">
        <v>98.742444585429666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13395</v>
      </c>
      <c r="F33" s="161">
        <v>1488</v>
      </c>
      <c r="G33" s="162">
        <v>14883</v>
      </c>
      <c r="H33" s="163">
        <v>13190</v>
      </c>
      <c r="I33" s="161">
        <v>1120</v>
      </c>
      <c r="J33" s="162">
        <v>14310</v>
      </c>
      <c r="K33" s="164">
        <v>98.469578200821203</v>
      </c>
      <c r="L33" s="165">
        <v>75.268817204301072</v>
      </c>
      <c r="M33" s="166">
        <v>96.149969764160446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8863</v>
      </c>
      <c r="F34" s="168">
        <v>0</v>
      </c>
      <c r="G34" s="169">
        <v>8863</v>
      </c>
      <c r="H34" s="170">
        <v>8863</v>
      </c>
      <c r="I34" s="168">
        <v>0</v>
      </c>
      <c r="J34" s="169">
        <v>8863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8803</v>
      </c>
      <c r="F35" s="175">
        <v>0</v>
      </c>
      <c r="G35" s="176">
        <v>8803</v>
      </c>
      <c r="H35" s="177">
        <v>8803</v>
      </c>
      <c r="I35" s="175">
        <v>0</v>
      </c>
      <c r="J35" s="176">
        <v>8803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3921</v>
      </c>
      <c r="F36" s="161">
        <v>0</v>
      </c>
      <c r="G36" s="162">
        <v>3921</v>
      </c>
      <c r="H36" s="163">
        <v>3921</v>
      </c>
      <c r="I36" s="161">
        <v>0</v>
      </c>
      <c r="J36" s="162">
        <v>3921</v>
      </c>
      <c r="K36" s="164">
        <v>100</v>
      </c>
      <c r="L36" s="165" t="s">
        <v>161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33289</v>
      </c>
      <c r="F37" s="161">
        <v>4132</v>
      </c>
      <c r="G37" s="162">
        <v>37421</v>
      </c>
      <c r="H37" s="163">
        <v>32848</v>
      </c>
      <c r="I37" s="161">
        <v>361</v>
      </c>
      <c r="J37" s="162">
        <v>33209</v>
      </c>
      <c r="K37" s="164">
        <v>98.675238066628609</v>
      </c>
      <c r="L37" s="165">
        <v>8.7366892545982573</v>
      </c>
      <c r="M37" s="166">
        <v>88.744287966649736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19147</v>
      </c>
      <c r="F38" s="161">
        <v>0</v>
      </c>
      <c r="G38" s="162">
        <v>19147</v>
      </c>
      <c r="H38" s="163">
        <v>19057</v>
      </c>
      <c r="I38" s="161">
        <v>0</v>
      </c>
      <c r="J38" s="162">
        <v>19057</v>
      </c>
      <c r="K38" s="164">
        <v>99.529952472972269</v>
      </c>
      <c r="L38" s="165" t="s">
        <v>161</v>
      </c>
      <c r="M38" s="166">
        <v>99.529952472972269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11880</v>
      </c>
      <c r="F39" s="220">
        <v>0</v>
      </c>
      <c r="G39" s="169">
        <v>11880</v>
      </c>
      <c r="H39" s="170">
        <v>11880</v>
      </c>
      <c r="I39" s="168">
        <v>0</v>
      </c>
      <c r="J39" s="169">
        <v>11880</v>
      </c>
      <c r="K39" s="171">
        <v>100</v>
      </c>
      <c r="L39" s="172" t="s">
        <v>161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16253</v>
      </c>
      <c r="F40" s="175">
        <v>7818</v>
      </c>
      <c r="G40" s="176">
        <v>24071</v>
      </c>
      <c r="H40" s="177">
        <v>15052</v>
      </c>
      <c r="I40" s="175">
        <v>1486</v>
      </c>
      <c r="J40" s="176">
        <v>16538</v>
      </c>
      <c r="K40" s="178">
        <v>92.610594967083003</v>
      </c>
      <c r="L40" s="179">
        <v>19.007418777180867</v>
      </c>
      <c r="M40" s="180">
        <v>68.705080802625559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62112</v>
      </c>
      <c r="F41" s="161">
        <v>5614</v>
      </c>
      <c r="G41" s="162">
        <v>67726</v>
      </c>
      <c r="H41" s="163">
        <v>59385</v>
      </c>
      <c r="I41" s="161">
        <v>1517</v>
      </c>
      <c r="J41" s="162">
        <v>60902</v>
      </c>
      <c r="K41" s="164">
        <v>95.609544049459032</v>
      </c>
      <c r="L41" s="165">
        <v>27.021731385821163</v>
      </c>
      <c r="M41" s="166">
        <v>89.924105956353543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132844</v>
      </c>
      <c r="F42" s="161">
        <v>0</v>
      </c>
      <c r="G42" s="162">
        <v>132844</v>
      </c>
      <c r="H42" s="163">
        <v>132844</v>
      </c>
      <c r="I42" s="161">
        <v>0</v>
      </c>
      <c r="J42" s="162">
        <v>132844</v>
      </c>
      <c r="K42" s="164">
        <v>100</v>
      </c>
      <c r="L42" s="165" t="s">
        <v>161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16362</v>
      </c>
      <c r="F43" s="161">
        <v>0</v>
      </c>
      <c r="G43" s="162">
        <v>16362</v>
      </c>
      <c r="H43" s="163">
        <v>15163</v>
      </c>
      <c r="I43" s="161">
        <v>0</v>
      </c>
      <c r="J43" s="162">
        <v>15163</v>
      </c>
      <c r="K43" s="164">
        <v>92.672044982276006</v>
      </c>
      <c r="L43" s="165" t="s">
        <v>161</v>
      </c>
      <c r="M43" s="166">
        <v>92.672044982276006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72998</v>
      </c>
      <c r="F44" s="168">
        <v>5250</v>
      </c>
      <c r="G44" s="169">
        <v>78248</v>
      </c>
      <c r="H44" s="170">
        <v>70016</v>
      </c>
      <c r="I44" s="168">
        <v>938</v>
      </c>
      <c r="J44" s="169">
        <v>70954</v>
      </c>
      <c r="K44" s="171">
        <v>95.914956574152725</v>
      </c>
      <c r="L44" s="172">
        <v>17.866666666666667</v>
      </c>
      <c r="M44" s="173">
        <v>90.678355996319397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32734</v>
      </c>
      <c r="F45" s="175">
        <v>2097</v>
      </c>
      <c r="G45" s="176">
        <v>34831</v>
      </c>
      <c r="H45" s="177">
        <v>31740</v>
      </c>
      <c r="I45" s="175">
        <v>839</v>
      </c>
      <c r="J45" s="176">
        <v>32579</v>
      </c>
      <c r="K45" s="178">
        <v>96.963401967373372</v>
      </c>
      <c r="L45" s="179">
        <v>40.009537434430136</v>
      </c>
      <c r="M45" s="180">
        <v>93.534495133645308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7258345</v>
      </c>
      <c r="F46" s="193">
        <v>306102</v>
      </c>
      <c r="G46" s="194">
        <v>7564447</v>
      </c>
      <c r="H46" s="195">
        <v>7150765</v>
      </c>
      <c r="I46" s="193">
        <v>126386</v>
      </c>
      <c r="J46" s="194">
        <v>7277151</v>
      </c>
      <c r="K46" s="196">
        <v>98.517843943764035</v>
      </c>
      <c r="L46" s="197">
        <v>41.288851428608766</v>
      </c>
      <c r="M46" s="198">
        <v>96.202022434686896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2589055</v>
      </c>
      <c r="F47" s="200">
        <v>135386</v>
      </c>
      <c r="G47" s="201">
        <v>2724441</v>
      </c>
      <c r="H47" s="202">
        <v>2546703</v>
      </c>
      <c r="I47" s="200">
        <v>38217</v>
      </c>
      <c r="J47" s="201">
        <v>2584920</v>
      </c>
      <c r="K47" s="203">
        <v>98.364190795483296</v>
      </c>
      <c r="L47" s="204">
        <v>28.228177211823969</v>
      </c>
      <c r="M47" s="205">
        <v>94.878912775134424</v>
      </c>
    </row>
    <row r="48" spans="1:13" ht="18" customHeight="1" thickBot="1" x14ac:dyDescent="0.2">
      <c r="B48" s="140"/>
      <c r="C48" s="141" t="s">
        <v>93</v>
      </c>
      <c r="D48" s="142"/>
      <c r="E48" s="206">
        <v>9847400</v>
      </c>
      <c r="F48" s="207">
        <v>441488</v>
      </c>
      <c r="G48" s="208">
        <v>10288888</v>
      </c>
      <c r="H48" s="209">
        <v>9697468</v>
      </c>
      <c r="I48" s="207">
        <v>164603</v>
      </c>
      <c r="J48" s="208">
        <v>9862071</v>
      </c>
      <c r="K48" s="210">
        <v>98.477445823262983</v>
      </c>
      <c r="L48" s="211">
        <v>37.283686079802848</v>
      </c>
      <c r="M48" s="212">
        <v>95.851670267962874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5"/>
  </sheetPr>
  <dimension ref="A1:M48"/>
  <sheetViews>
    <sheetView showGridLines="0" view="pageBreakPreview" zoomScaleNormal="100" zoomScaleSheetLayoutView="100" workbookViewId="0">
      <selection activeCell="E5" sqref="E5:M48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108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424742</v>
      </c>
      <c r="F5" s="289"/>
      <c r="G5" s="215">
        <v>424742</v>
      </c>
      <c r="H5" s="216">
        <v>424742</v>
      </c>
      <c r="I5" s="289"/>
      <c r="J5" s="215">
        <v>424742</v>
      </c>
      <c r="K5" s="217">
        <v>100</v>
      </c>
      <c r="L5" s="218" t="s">
        <v>161</v>
      </c>
      <c r="M5" s="21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28252</v>
      </c>
      <c r="F6" s="290"/>
      <c r="G6" s="162">
        <v>28252</v>
      </c>
      <c r="H6" s="163">
        <v>28252</v>
      </c>
      <c r="I6" s="290"/>
      <c r="J6" s="162">
        <v>28252</v>
      </c>
      <c r="K6" s="164">
        <v>100</v>
      </c>
      <c r="L6" s="165" t="s">
        <v>161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130093</v>
      </c>
      <c r="F7" s="290"/>
      <c r="G7" s="162">
        <v>130093</v>
      </c>
      <c r="H7" s="163">
        <v>130093</v>
      </c>
      <c r="I7" s="290"/>
      <c r="J7" s="162">
        <v>130093</v>
      </c>
      <c r="K7" s="164">
        <v>100</v>
      </c>
      <c r="L7" s="165" t="s">
        <v>161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75832</v>
      </c>
      <c r="F8" s="290"/>
      <c r="G8" s="162">
        <v>75832</v>
      </c>
      <c r="H8" s="163">
        <v>75832</v>
      </c>
      <c r="I8" s="290"/>
      <c r="J8" s="162">
        <v>75832</v>
      </c>
      <c r="K8" s="164">
        <v>100</v>
      </c>
      <c r="L8" s="165" t="s">
        <v>161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140774</v>
      </c>
      <c r="F9" s="291"/>
      <c r="G9" s="169">
        <v>140774</v>
      </c>
      <c r="H9" s="170">
        <v>140774</v>
      </c>
      <c r="I9" s="291"/>
      <c r="J9" s="169">
        <v>140774</v>
      </c>
      <c r="K9" s="171">
        <v>100</v>
      </c>
      <c r="L9" s="172" t="s">
        <v>161</v>
      </c>
      <c r="M9" s="173">
        <v>100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68363</v>
      </c>
      <c r="F10" s="292"/>
      <c r="G10" s="176">
        <v>68363</v>
      </c>
      <c r="H10" s="177">
        <v>68363</v>
      </c>
      <c r="I10" s="292"/>
      <c r="J10" s="176">
        <v>68363</v>
      </c>
      <c r="K10" s="178">
        <v>100</v>
      </c>
      <c r="L10" s="179" t="s">
        <v>161</v>
      </c>
      <c r="M10" s="180">
        <v>100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164706</v>
      </c>
      <c r="F11" s="290"/>
      <c r="G11" s="162">
        <v>164706</v>
      </c>
      <c r="H11" s="163">
        <v>164706</v>
      </c>
      <c r="I11" s="290"/>
      <c r="J11" s="162">
        <v>164706</v>
      </c>
      <c r="K11" s="164">
        <v>100</v>
      </c>
      <c r="L11" s="165" t="s">
        <v>161</v>
      </c>
      <c r="M11" s="166">
        <v>100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72087</v>
      </c>
      <c r="F12" s="290"/>
      <c r="G12" s="162">
        <v>72087</v>
      </c>
      <c r="H12" s="163">
        <v>72087</v>
      </c>
      <c r="I12" s="290"/>
      <c r="J12" s="162">
        <v>72087</v>
      </c>
      <c r="K12" s="164">
        <v>100</v>
      </c>
      <c r="L12" s="165" t="s">
        <v>161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266742</v>
      </c>
      <c r="F13" s="290"/>
      <c r="G13" s="162">
        <v>266742</v>
      </c>
      <c r="H13" s="163">
        <v>266742</v>
      </c>
      <c r="I13" s="290"/>
      <c r="J13" s="162">
        <v>266742</v>
      </c>
      <c r="K13" s="164">
        <v>100</v>
      </c>
      <c r="L13" s="165" t="s">
        <v>161</v>
      </c>
      <c r="M13" s="166">
        <v>100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128412</v>
      </c>
      <c r="F14" s="291"/>
      <c r="G14" s="169">
        <v>128412</v>
      </c>
      <c r="H14" s="170">
        <v>128412</v>
      </c>
      <c r="I14" s="291"/>
      <c r="J14" s="169">
        <v>128412</v>
      </c>
      <c r="K14" s="171">
        <v>100</v>
      </c>
      <c r="L14" s="172" t="s">
        <v>161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18024</v>
      </c>
      <c r="F15" s="292"/>
      <c r="G15" s="176">
        <v>18024</v>
      </c>
      <c r="H15" s="177">
        <v>18024</v>
      </c>
      <c r="I15" s="292"/>
      <c r="J15" s="176">
        <v>18024</v>
      </c>
      <c r="K15" s="178">
        <v>100</v>
      </c>
      <c r="L15" s="179" t="s">
        <v>161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242292</v>
      </c>
      <c r="F16" s="293"/>
      <c r="G16" s="155">
        <v>242292</v>
      </c>
      <c r="H16" s="156">
        <v>242292</v>
      </c>
      <c r="I16" s="293"/>
      <c r="J16" s="155">
        <v>242292</v>
      </c>
      <c r="K16" s="157">
        <v>100</v>
      </c>
      <c r="L16" s="158" t="s">
        <v>161</v>
      </c>
      <c r="M16" s="159">
        <v>100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461898</v>
      </c>
      <c r="F17" s="290"/>
      <c r="G17" s="162">
        <v>461898</v>
      </c>
      <c r="H17" s="163">
        <v>461898</v>
      </c>
      <c r="I17" s="290"/>
      <c r="J17" s="162">
        <v>461898</v>
      </c>
      <c r="K17" s="164">
        <v>100</v>
      </c>
      <c r="L17" s="165" t="s">
        <v>161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88508</v>
      </c>
      <c r="F18" s="290"/>
      <c r="G18" s="162">
        <v>88508</v>
      </c>
      <c r="H18" s="163">
        <v>88508</v>
      </c>
      <c r="I18" s="290"/>
      <c r="J18" s="162">
        <v>88508</v>
      </c>
      <c r="K18" s="164">
        <v>100</v>
      </c>
      <c r="L18" s="165" t="s">
        <v>161</v>
      </c>
      <c r="M18" s="166">
        <v>100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453</v>
      </c>
      <c r="F19" s="291"/>
      <c r="G19" s="169">
        <v>453</v>
      </c>
      <c r="H19" s="170">
        <v>453</v>
      </c>
      <c r="I19" s="291"/>
      <c r="J19" s="169">
        <v>453</v>
      </c>
      <c r="K19" s="171">
        <v>100</v>
      </c>
      <c r="L19" s="172" t="s">
        <v>161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3478</v>
      </c>
      <c r="F20" s="292"/>
      <c r="G20" s="176">
        <v>3478</v>
      </c>
      <c r="H20" s="177">
        <v>3478</v>
      </c>
      <c r="I20" s="292"/>
      <c r="J20" s="176">
        <v>3478</v>
      </c>
      <c r="K20" s="178">
        <v>100</v>
      </c>
      <c r="L20" s="179" t="s">
        <v>161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15</v>
      </c>
      <c r="F21" s="290"/>
      <c r="G21" s="162">
        <v>15</v>
      </c>
      <c r="H21" s="163">
        <v>15</v>
      </c>
      <c r="I21" s="290"/>
      <c r="J21" s="162">
        <v>15</v>
      </c>
      <c r="K21" s="164">
        <v>100</v>
      </c>
      <c r="L21" s="165" t="s">
        <v>161</v>
      </c>
      <c r="M21" s="166">
        <v>100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146064</v>
      </c>
      <c r="F22" s="290"/>
      <c r="G22" s="162">
        <v>146064</v>
      </c>
      <c r="H22" s="163">
        <v>146064</v>
      </c>
      <c r="I22" s="290"/>
      <c r="J22" s="162">
        <v>146064</v>
      </c>
      <c r="K22" s="164">
        <v>100</v>
      </c>
      <c r="L22" s="165" t="s">
        <v>161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129569</v>
      </c>
      <c r="F23" s="290"/>
      <c r="G23" s="162">
        <v>129569</v>
      </c>
      <c r="H23" s="163">
        <v>129569</v>
      </c>
      <c r="I23" s="290"/>
      <c r="J23" s="162">
        <v>129569</v>
      </c>
      <c r="K23" s="164">
        <v>100</v>
      </c>
      <c r="L23" s="165" t="s">
        <v>161</v>
      </c>
      <c r="M23" s="166">
        <v>100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9641</v>
      </c>
      <c r="F24" s="291"/>
      <c r="G24" s="169">
        <v>9641</v>
      </c>
      <c r="H24" s="170">
        <v>9641</v>
      </c>
      <c r="I24" s="291"/>
      <c r="J24" s="169">
        <v>9641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8234</v>
      </c>
      <c r="F25" s="292"/>
      <c r="G25" s="176">
        <v>8234</v>
      </c>
      <c r="H25" s="177">
        <v>8234</v>
      </c>
      <c r="I25" s="292"/>
      <c r="J25" s="176">
        <v>8234</v>
      </c>
      <c r="K25" s="178">
        <v>100</v>
      </c>
      <c r="L25" s="179" t="s">
        <v>161</v>
      </c>
      <c r="M25" s="180">
        <v>100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6882</v>
      </c>
      <c r="F26" s="290"/>
      <c r="G26" s="162">
        <v>6882</v>
      </c>
      <c r="H26" s="163">
        <v>6882</v>
      </c>
      <c r="I26" s="290"/>
      <c r="J26" s="162">
        <v>6882</v>
      </c>
      <c r="K26" s="164">
        <v>100</v>
      </c>
      <c r="L26" s="165" t="s">
        <v>161</v>
      </c>
      <c r="M26" s="166">
        <v>100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50342</v>
      </c>
      <c r="F27" s="290"/>
      <c r="G27" s="162">
        <v>50342</v>
      </c>
      <c r="H27" s="163">
        <v>50342</v>
      </c>
      <c r="I27" s="290"/>
      <c r="J27" s="162">
        <v>50342</v>
      </c>
      <c r="K27" s="164">
        <v>100</v>
      </c>
      <c r="L27" s="165" t="s">
        <v>161</v>
      </c>
      <c r="M27" s="166">
        <v>100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6090</v>
      </c>
      <c r="F28" s="290"/>
      <c r="G28" s="162">
        <v>6090</v>
      </c>
      <c r="H28" s="163">
        <v>6090</v>
      </c>
      <c r="I28" s="290"/>
      <c r="J28" s="162">
        <v>6090</v>
      </c>
      <c r="K28" s="164">
        <v>100</v>
      </c>
      <c r="L28" s="165" t="s">
        <v>161</v>
      </c>
      <c r="M28" s="166">
        <v>100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5842</v>
      </c>
      <c r="F29" s="291"/>
      <c r="G29" s="169">
        <v>5842</v>
      </c>
      <c r="H29" s="170">
        <v>5842</v>
      </c>
      <c r="I29" s="291"/>
      <c r="J29" s="169">
        <v>5842</v>
      </c>
      <c r="K29" s="171">
        <v>100</v>
      </c>
      <c r="L29" s="172" t="s">
        <v>161</v>
      </c>
      <c r="M29" s="173">
        <v>100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30855</v>
      </c>
      <c r="F30" s="292"/>
      <c r="G30" s="176">
        <v>30855</v>
      </c>
      <c r="H30" s="177">
        <v>30855</v>
      </c>
      <c r="I30" s="292"/>
      <c r="J30" s="176">
        <v>30855</v>
      </c>
      <c r="K30" s="178">
        <v>100</v>
      </c>
      <c r="L30" s="179" t="s">
        <v>161</v>
      </c>
      <c r="M30" s="180">
        <v>100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15017</v>
      </c>
      <c r="F31" s="290"/>
      <c r="G31" s="162">
        <v>15017</v>
      </c>
      <c r="H31" s="163">
        <v>15017</v>
      </c>
      <c r="I31" s="290"/>
      <c r="J31" s="162">
        <v>15017</v>
      </c>
      <c r="K31" s="164">
        <v>100</v>
      </c>
      <c r="L31" s="165" t="s">
        <v>161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11528</v>
      </c>
      <c r="F32" s="290"/>
      <c r="G32" s="162">
        <v>11528</v>
      </c>
      <c r="H32" s="163">
        <v>11528</v>
      </c>
      <c r="I32" s="290"/>
      <c r="J32" s="162">
        <v>11528</v>
      </c>
      <c r="K32" s="164">
        <v>100</v>
      </c>
      <c r="L32" s="165" t="s">
        <v>161</v>
      </c>
      <c r="M32" s="166">
        <v>100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19</v>
      </c>
      <c r="F33" s="290"/>
      <c r="G33" s="162">
        <v>19</v>
      </c>
      <c r="H33" s="163">
        <v>19</v>
      </c>
      <c r="I33" s="290"/>
      <c r="J33" s="162">
        <v>19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663</v>
      </c>
      <c r="F34" s="291"/>
      <c r="G34" s="169">
        <v>663</v>
      </c>
      <c r="H34" s="170">
        <v>663</v>
      </c>
      <c r="I34" s="291"/>
      <c r="J34" s="169">
        <v>663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475</v>
      </c>
      <c r="F35" s="292"/>
      <c r="G35" s="176">
        <v>475</v>
      </c>
      <c r="H35" s="177">
        <v>475</v>
      </c>
      <c r="I35" s="292"/>
      <c r="J35" s="176">
        <v>475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290"/>
      <c r="G36" s="162">
        <v>0</v>
      </c>
      <c r="H36" s="163">
        <v>0</v>
      </c>
      <c r="I36" s="290"/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9288</v>
      </c>
      <c r="F37" s="290"/>
      <c r="G37" s="162">
        <v>9288</v>
      </c>
      <c r="H37" s="163">
        <v>9288</v>
      </c>
      <c r="I37" s="290"/>
      <c r="J37" s="162">
        <v>9288</v>
      </c>
      <c r="K37" s="164">
        <v>100</v>
      </c>
      <c r="L37" s="165" t="s">
        <v>161</v>
      </c>
      <c r="M37" s="166">
        <v>100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7264</v>
      </c>
      <c r="F38" s="290"/>
      <c r="G38" s="162">
        <v>7264</v>
      </c>
      <c r="H38" s="163">
        <v>7264</v>
      </c>
      <c r="I38" s="290"/>
      <c r="J38" s="162">
        <v>7264</v>
      </c>
      <c r="K38" s="164">
        <v>100</v>
      </c>
      <c r="L38" s="165" t="s">
        <v>161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26</v>
      </c>
      <c r="F39" s="297"/>
      <c r="G39" s="169">
        <v>26</v>
      </c>
      <c r="H39" s="170">
        <v>26</v>
      </c>
      <c r="I39" s="291"/>
      <c r="J39" s="169">
        <v>26</v>
      </c>
      <c r="K39" s="171">
        <v>100</v>
      </c>
      <c r="L39" s="172" t="s">
        <v>161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12</v>
      </c>
      <c r="F40" s="292"/>
      <c r="G40" s="176">
        <v>12</v>
      </c>
      <c r="H40" s="177">
        <v>12</v>
      </c>
      <c r="I40" s="292"/>
      <c r="J40" s="176">
        <v>12</v>
      </c>
      <c r="K40" s="178">
        <v>100</v>
      </c>
      <c r="L40" s="179" t="s">
        <v>161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25897</v>
      </c>
      <c r="F41" s="290"/>
      <c r="G41" s="162">
        <v>25897</v>
      </c>
      <c r="H41" s="163">
        <v>25897</v>
      </c>
      <c r="I41" s="290"/>
      <c r="J41" s="162">
        <v>25897</v>
      </c>
      <c r="K41" s="164">
        <v>100</v>
      </c>
      <c r="L41" s="165" t="s">
        <v>161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14429</v>
      </c>
      <c r="F42" s="290"/>
      <c r="G42" s="162">
        <v>14429</v>
      </c>
      <c r="H42" s="163">
        <v>14429</v>
      </c>
      <c r="I42" s="290"/>
      <c r="J42" s="162">
        <v>14429</v>
      </c>
      <c r="K42" s="164">
        <v>100</v>
      </c>
      <c r="L42" s="165" t="s">
        <v>161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6530</v>
      </c>
      <c r="F43" s="290"/>
      <c r="G43" s="162">
        <v>6530</v>
      </c>
      <c r="H43" s="163">
        <v>6530</v>
      </c>
      <c r="I43" s="290"/>
      <c r="J43" s="162">
        <v>6530</v>
      </c>
      <c r="K43" s="164">
        <v>100</v>
      </c>
      <c r="L43" s="165" t="s">
        <v>161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19444</v>
      </c>
      <c r="F44" s="291"/>
      <c r="G44" s="169">
        <v>19444</v>
      </c>
      <c r="H44" s="170">
        <v>19444</v>
      </c>
      <c r="I44" s="291"/>
      <c r="J44" s="169">
        <v>19444</v>
      </c>
      <c r="K44" s="171">
        <v>100</v>
      </c>
      <c r="L44" s="172" t="s">
        <v>161</v>
      </c>
      <c r="M44" s="173">
        <v>100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17056</v>
      </c>
      <c r="F45" s="292"/>
      <c r="G45" s="176">
        <v>17056</v>
      </c>
      <c r="H45" s="177">
        <v>17056</v>
      </c>
      <c r="I45" s="292"/>
      <c r="J45" s="176">
        <v>17056</v>
      </c>
      <c r="K45" s="178">
        <v>100</v>
      </c>
      <c r="L45" s="179" t="s">
        <v>161</v>
      </c>
      <c r="M45" s="18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1518027</v>
      </c>
      <c r="F46" s="294"/>
      <c r="G46" s="194">
        <v>1518027</v>
      </c>
      <c r="H46" s="195">
        <v>1518027</v>
      </c>
      <c r="I46" s="294"/>
      <c r="J46" s="194">
        <v>1518027</v>
      </c>
      <c r="K46" s="196">
        <v>100</v>
      </c>
      <c r="L46" s="197" t="s">
        <v>161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1317811</v>
      </c>
      <c r="F47" s="295"/>
      <c r="G47" s="201">
        <v>1317811</v>
      </c>
      <c r="H47" s="202">
        <v>1317811</v>
      </c>
      <c r="I47" s="295"/>
      <c r="J47" s="201">
        <v>1317811</v>
      </c>
      <c r="K47" s="203">
        <v>100</v>
      </c>
      <c r="L47" s="204" t="s">
        <v>161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2835838</v>
      </c>
      <c r="F48" s="296"/>
      <c r="G48" s="208">
        <v>2835838</v>
      </c>
      <c r="H48" s="209">
        <v>2835838</v>
      </c>
      <c r="I48" s="296"/>
      <c r="J48" s="208">
        <v>2835838</v>
      </c>
      <c r="K48" s="210">
        <v>100</v>
      </c>
      <c r="L48" s="211" t="s">
        <v>161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zoomScaleNormal="100" zoomScaleSheetLayoutView="100" workbookViewId="0">
      <selection activeCell="A4" sqref="A4:N4"/>
    </sheetView>
  </sheetViews>
  <sheetFormatPr defaultColWidth="3.125" defaultRowHeight="18" customHeight="1" x14ac:dyDescent="0.15"/>
  <cols>
    <col min="1" max="1" width="3.125" style="324" customWidth="1"/>
    <col min="2" max="2" width="3.125" style="325" customWidth="1"/>
    <col min="3" max="16384" width="3.125" style="324"/>
  </cols>
  <sheetData>
    <row r="1" spans="1:33" ht="18" customHeight="1" x14ac:dyDescent="0.15">
      <c r="A1" s="323" t="s">
        <v>129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</row>
    <row r="2" spans="1:33" ht="18" customHeight="1" x14ac:dyDescent="0.15">
      <c r="A2" s="325"/>
    </row>
    <row r="3" spans="1:33" ht="18" customHeight="1" x14ac:dyDescent="0.15">
      <c r="A3" s="342" t="s">
        <v>130</v>
      </c>
      <c r="B3" s="342"/>
      <c r="C3" s="342"/>
      <c r="D3" s="342"/>
      <c r="E3" s="326"/>
      <c r="F3" s="326"/>
      <c r="G3" s="326"/>
      <c r="H3" s="326"/>
      <c r="I3" s="326"/>
      <c r="J3" s="326"/>
      <c r="K3" s="327"/>
      <c r="L3" s="327"/>
      <c r="M3" s="328"/>
      <c r="N3" s="328"/>
      <c r="O3" s="328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3" ht="18" customHeight="1" x14ac:dyDescent="0.15">
      <c r="A4" s="340" t="s">
        <v>131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27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</row>
    <row r="5" spans="1:33" ht="18" customHeight="1" x14ac:dyDescent="0.15">
      <c r="A5" s="327"/>
      <c r="B5" s="340" t="s">
        <v>132</v>
      </c>
      <c r="C5" s="340"/>
      <c r="D5" s="340"/>
      <c r="E5" s="340"/>
      <c r="F5" s="340"/>
      <c r="G5" s="327"/>
      <c r="H5" s="327"/>
      <c r="I5" s="327"/>
      <c r="J5" s="327"/>
      <c r="K5" s="327"/>
      <c r="L5" s="327"/>
      <c r="M5" s="327"/>
      <c r="N5" s="327"/>
      <c r="O5" s="327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</row>
    <row r="6" spans="1:33" ht="18" customHeight="1" x14ac:dyDescent="0.15">
      <c r="A6" s="327"/>
      <c r="B6" s="330"/>
      <c r="C6" s="340" t="s">
        <v>133</v>
      </c>
      <c r="D6" s="340"/>
      <c r="E6" s="340"/>
      <c r="F6" s="340"/>
      <c r="G6" s="340"/>
      <c r="H6" s="340"/>
      <c r="I6" s="340"/>
      <c r="J6" s="327"/>
      <c r="K6" s="327"/>
      <c r="L6" s="327"/>
      <c r="M6" s="327"/>
      <c r="N6" s="327"/>
      <c r="O6" s="327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</row>
    <row r="7" spans="1:33" ht="18" customHeight="1" x14ac:dyDescent="0.15">
      <c r="A7" s="327"/>
      <c r="B7" s="330"/>
      <c r="C7" s="331"/>
      <c r="D7" s="340" t="s">
        <v>134</v>
      </c>
      <c r="E7" s="340"/>
      <c r="F7" s="340"/>
      <c r="G7" s="340"/>
      <c r="H7" s="340"/>
      <c r="I7" s="340"/>
      <c r="J7" s="327"/>
      <c r="K7" s="327"/>
      <c r="L7" s="327"/>
      <c r="M7" s="327"/>
      <c r="N7" s="327"/>
      <c r="O7" s="327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</row>
    <row r="8" spans="1:33" ht="18" customHeight="1" x14ac:dyDescent="0.15">
      <c r="A8" s="327"/>
      <c r="B8" s="330"/>
      <c r="C8" s="327"/>
      <c r="E8" s="340" t="s">
        <v>135</v>
      </c>
      <c r="F8" s="340"/>
      <c r="G8" s="340"/>
      <c r="H8" s="340"/>
      <c r="I8" s="340"/>
      <c r="J8" s="340"/>
      <c r="K8" s="327"/>
      <c r="L8" s="327"/>
      <c r="M8" s="327"/>
      <c r="N8" s="327"/>
      <c r="O8" s="327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</row>
    <row r="9" spans="1:33" ht="18" customHeight="1" x14ac:dyDescent="0.15">
      <c r="A9" s="327"/>
      <c r="B9" s="330"/>
      <c r="C9" s="327"/>
      <c r="E9" s="340" t="s">
        <v>136</v>
      </c>
      <c r="F9" s="340"/>
      <c r="G9" s="340"/>
      <c r="H9" s="340"/>
      <c r="I9" s="340"/>
      <c r="J9" s="327"/>
      <c r="K9" s="327"/>
      <c r="L9" s="327"/>
      <c r="M9" s="327"/>
      <c r="N9" s="327"/>
      <c r="O9" s="327"/>
      <c r="P9" s="329"/>
      <c r="Q9" s="329"/>
      <c r="R9" s="329"/>
      <c r="S9" s="329"/>
      <c r="T9" s="329"/>
      <c r="AA9" s="329"/>
      <c r="AB9" s="329"/>
      <c r="AC9" s="329"/>
      <c r="AD9" s="329"/>
      <c r="AE9" s="329"/>
      <c r="AF9" s="329"/>
    </row>
    <row r="10" spans="1:33" ht="18" customHeight="1" x14ac:dyDescent="0.15">
      <c r="A10" s="327"/>
      <c r="B10" s="330"/>
      <c r="C10" s="327"/>
      <c r="D10" s="340" t="s">
        <v>137</v>
      </c>
      <c r="E10" s="340"/>
      <c r="F10" s="340"/>
      <c r="G10" s="340"/>
      <c r="H10" s="340"/>
      <c r="I10" s="340"/>
      <c r="J10" s="327"/>
      <c r="K10" s="327"/>
      <c r="L10" s="327"/>
      <c r="M10" s="327"/>
      <c r="N10" s="327"/>
      <c r="O10" s="327"/>
      <c r="P10" s="329"/>
      <c r="Q10" s="329"/>
      <c r="R10" s="329"/>
      <c r="X10" s="329"/>
      <c r="Y10" s="329"/>
      <c r="Z10" s="329"/>
      <c r="AA10" s="329"/>
      <c r="AB10" s="329"/>
      <c r="AC10" s="329"/>
      <c r="AD10" s="329"/>
      <c r="AE10" s="329"/>
      <c r="AF10" s="329"/>
    </row>
    <row r="11" spans="1:33" ht="18" customHeight="1" x14ac:dyDescent="0.15">
      <c r="A11" s="328"/>
      <c r="B11" s="328"/>
      <c r="C11" s="328"/>
      <c r="D11" s="332"/>
      <c r="E11" s="340" t="s">
        <v>138</v>
      </c>
      <c r="F11" s="340"/>
      <c r="G11" s="340"/>
      <c r="H11" s="340"/>
      <c r="I11" s="340"/>
      <c r="J11" s="340"/>
      <c r="K11" s="328"/>
      <c r="L11" s="328"/>
      <c r="M11" s="327"/>
      <c r="N11" s="327"/>
      <c r="O11" s="327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</row>
    <row r="12" spans="1:33" ht="18" customHeight="1" x14ac:dyDescent="0.15">
      <c r="A12" s="327"/>
      <c r="B12" s="330"/>
      <c r="C12" s="327"/>
      <c r="D12" s="332"/>
      <c r="E12" s="340" t="s">
        <v>139</v>
      </c>
      <c r="F12" s="340"/>
      <c r="G12" s="340"/>
      <c r="H12" s="340"/>
      <c r="I12" s="340"/>
      <c r="J12" s="327"/>
      <c r="K12" s="327"/>
      <c r="L12" s="327"/>
      <c r="M12" s="327"/>
      <c r="N12" s="327"/>
      <c r="O12" s="327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</row>
    <row r="13" spans="1:33" ht="18" customHeight="1" x14ac:dyDescent="0.15">
      <c r="A13" s="327"/>
      <c r="B13" s="330"/>
      <c r="C13" s="340" t="s">
        <v>140</v>
      </c>
      <c r="D13" s="340"/>
      <c r="E13" s="340"/>
      <c r="F13" s="340"/>
      <c r="G13" s="340"/>
      <c r="H13" s="340"/>
      <c r="I13" s="340"/>
      <c r="J13" s="327"/>
      <c r="K13" s="327"/>
      <c r="L13" s="327"/>
      <c r="M13" s="327"/>
      <c r="N13" s="327"/>
      <c r="O13" s="327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</row>
    <row r="14" spans="1:33" ht="18" customHeight="1" x14ac:dyDescent="0.15">
      <c r="A14" s="327"/>
      <c r="B14" s="330"/>
      <c r="C14" s="327"/>
      <c r="D14" s="340" t="s">
        <v>141</v>
      </c>
      <c r="E14" s="340"/>
      <c r="F14" s="340"/>
      <c r="G14" s="340"/>
      <c r="H14" s="340"/>
      <c r="I14" s="340"/>
      <c r="J14" s="340"/>
      <c r="K14" s="340"/>
      <c r="L14" s="327"/>
      <c r="M14" s="327"/>
      <c r="N14" s="327"/>
      <c r="O14" s="327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</row>
    <row r="15" spans="1:33" ht="18" customHeight="1" x14ac:dyDescent="0.15">
      <c r="A15" s="327"/>
      <c r="B15" s="330"/>
      <c r="C15" s="327"/>
      <c r="D15" s="327"/>
      <c r="E15" s="340" t="s">
        <v>142</v>
      </c>
      <c r="F15" s="340"/>
      <c r="G15" s="340"/>
      <c r="H15" s="340"/>
      <c r="I15" s="327"/>
      <c r="J15" s="327"/>
      <c r="K15" s="327"/>
      <c r="L15" s="327"/>
      <c r="M15" s="327"/>
      <c r="N15" s="327"/>
      <c r="O15" s="327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</row>
    <row r="16" spans="1:33" ht="18" customHeight="1" x14ac:dyDescent="0.15">
      <c r="A16" s="328"/>
      <c r="B16" s="328"/>
      <c r="C16" s="328"/>
      <c r="D16" s="328"/>
      <c r="E16" s="340" t="s">
        <v>143</v>
      </c>
      <c r="F16" s="340"/>
      <c r="G16" s="340"/>
      <c r="H16" s="340"/>
      <c r="I16" s="328"/>
      <c r="J16" s="328"/>
      <c r="K16" s="328"/>
      <c r="L16" s="328"/>
      <c r="M16" s="328"/>
      <c r="N16" s="328"/>
      <c r="O16" s="328"/>
      <c r="P16" s="328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</row>
    <row r="17" spans="1:32" ht="18" customHeight="1" x14ac:dyDescent="0.15">
      <c r="A17" s="327"/>
      <c r="B17" s="330"/>
      <c r="C17" s="327"/>
      <c r="D17" s="327"/>
      <c r="E17" s="340" t="s">
        <v>144</v>
      </c>
      <c r="F17" s="340"/>
      <c r="G17" s="340"/>
      <c r="H17" s="340"/>
      <c r="I17" s="340"/>
      <c r="J17" s="340"/>
      <c r="K17" s="327"/>
      <c r="L17" s="327"/>
      <c r="M17" s="327"/>
      <c r="N17" s="327"/>
      <c r="O17" s="327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</row>
    <row r="18" spans="1:32" ht="18" customHeight="1" x14ac:dyDescent="0.15">
      <c r="A18" s="327"/>
      <c r="B18" s="330"/>
      <c r="C18" s="327"/>
      <c r="D18" s="340" t="s">
        <v>145</v>
      </c>
      <c r="E18" s="340"/>
      <c r="F18" s="340"/>
      <c r="G18" s="340"/>
      <c r="H18" s="340"/>
      <c r="I18" s="340"/>
      <c r="J18" s="340"/>
      <c r="K18" s="340"/>
      <c r="L18" s="327"/>
      <c r="M18" s="327"/>
      <c r="N18" s="327"/>
      <c r="O18" s="327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</row>
    <row r="19" spans="1:32" ht="18" customHeight="1" x14ac:dyDescent="0.15">
      <c r="A19" s="327"/>
      <c r="B19" s="333"/>
      <c r="C19" s="340" t="s">
        <v>146</v>
      </c>
      <c r="D19" s="340"/>
      <c r="E19" s="340"/>
      <c r="F19" s="340"/>
      <c r="G19" s="340"/>
      <c r="H19" s="340"/>
      <c r="I19" s="340"/>
      <c r="J19" s="327"/>
      <c r="K19" s="327"/>
      <c r="L19" s="327"/>
      <c r="M19" s="327"/>
      <c r="N19" s="327"/>
      <c r="O19" s="327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</row>
    <row r="20" spans="1:32" ht="18" customHeight="1" x14ac:dyDescent="0.15">
      <c r="A20" s="327"/>
      <c r="B20" s="330"/>
      <c r="C20" s="340" t="s">
        <v>147</v>
      </c>
      <c r="D20" s="340"/>
      <c r="E20" s="340"/>
      <c r="F20" s="340"/>
      <c r="G20" s="340"/>
      <c r="H20" s="340"/>
      <c r="I20" s="340"/>
      <c r="J20" s="340"/>
      <c r="K20" s="340"/>
      <c r="L20" s="327"/>
      <c r="M20" s="327"/>
      <c r="N20" s="327"/>
      <c r="O20" s="327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</row>
    <row r="21" spans="1:32" ht="18" customHeight="1" x14ac:dyDescent="0.15">
      <c r="A21" s="327"/>
      <c r="B21" s="330"/>
      <c r="C21" s="340" t="s">
        <v>148</v>
      </c>
      <c r="D21" s="340"/>
      <c r="E21" s="340"/>
      <c r="F21" s="340"/>
      <c r="G21" s="340"/>
      <c r="H21" s="340"/>
      <c r="I21" s="327"/>
      <c r="J21" s="327"/>
      <c r="K21" s="327"/>
      <c r="L21" s="327"/>
      <c r="M21" s="327"/>
      <c r="N21" s="327"/>
      <c r="O21" s="327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</row>
    <row r="22" spans="1:32" ht="18" customHeight="1" x14ac:dyDescent="0.15">
      <c r="A22" s="328"/>
      <c r="B22" s="328"/>
      <c r="C22" s="340" t="s">
        <v>149</v>
      </c>
      <c r="D22" s="340"/>
      <c r="E22" s="340"/>
      <c r="F22" s="340"/>
      <c r="G22" s="340"/>
      <c r="H22" s="340"/>
      <c r="I22" s="340"/>
      <c r="J22" s="340"/>
      <c r="K22" s="340"/>
      <c r="L22" s="328"/>
      <c r="M22" s="328"/>
      <c r="N22" s="328"/>
      <c r="O22" s="327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</row>
    <row r="23" spans="1:32" ht="18" customHeight="1" x14ac:dyDescent="0.15">
      <c r="A23" s="327"/>
      <c r="B23" s="330"/>
      <c r="C23" s="327"/>
      <c r="D23" s="340" t="s">
        <v>150</v>
      </c>
      <c r="E23" s="340"/>
      <c r="F23" s="340"/>
      <c r="G23" s="340"/>
      <c r="H23" s="340"/>
      <c r="I23" s="340"/>
      <c r="J23" s="327"/>
      <c r="K23" s="327"/>
      <c r="L23" s="327"/>
      <c r="M23" s="327"/>
      <c r="N23" s="327"/>
      <c r="O23" s="327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</row>
    <row r="24" spans="1:32" ht="18" customHeight="1" x14ac:dyDescent="0.15">
      <c r="A24" s="327"/>
      <c r="B24" s="330"/>
      <c r="C24" s="327"/>
      <c r="D24" s="340" t="s">
        <v>151</v>
      </c>
      <c r="E24" s="340"/>
      <c r="F24" s="340"/>
      <c r="G24" s="340"/>
      <c r="H24" s="340"/>
      <c r="I24" s="340"/>
      <c r="J24" s="327"/>
      <c r="K24" s="327"/>
      <c r="L24" s="327"/>
      <c r="M24" s="327"/>
      <c r="N24" s="327"/>
      <c r="O24" s="327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</row>
    <row r="25" spans="1:32" ht="18" customHeight="1" x14ac:dyDescent="0.15">
      <c r="A25" s="328"/>
      <c r="B25" s="340" t="s">
        <v>119</v>
      </c>
      <c r="C25" s="340"/>
      <c r="D25" s="340"/>
      <c r="E25" s="340"/>
      <c r="F25" s="340"/>
      <c r="G25" s="340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</row>
    <row r="26" spans="1:32" ht="18" customHeight="1" x14ac:dyDescent="0.15">
      <c r="A26" s="327"/>
      <c r="B26" s="330"/>
      <c r="C26" s="340" t="s">
        <v>152</v>
      </c>
      <c r="D26" s="340"/>
      <c r="E26" s="340"/>
      <c r="F26" s="340"/>
      <c r="G26" s="340"/>
      <c r="H26" s="340"/>
      <c r="I26" s="327"/>
      <c r="J26" s="327"/>
      <c r="K26" s="327"/>
      <c r="L26" s="327"/>
      <c r="M26" s="327"/>
      <c r="N26" s="327"/>
      <c r="O26" s="327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</row>
    <row r="27" spans="1:32" ht="18" customHeight="1" x14ac:dyDescent="0.15">
      <c r="A27" s="327"/>
      <c r="B27" s="330"/>
      <c r="C27" s="340" t="s">
        <v>153</v>
      </c>
      <c r="D27" s="340"/>
      <c r="E27" s="340"/>
      <c r="F27" s="340"/>
      <c r="G27" s="340"/>
      <c r="H27" s="340"/>
      <c r="I27" s="340"/>
      <c r="J27" s="327"/>
      <c r="K27" s="327"/>
      <c r="L27" s="327"/>
      <c r="M27" s="327"/>
      <c r="N27" s="327"/>
      <c r="O27" s="327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</row>
    <row r="28" spans="1:32" ht="18" customHeight="1" x14ac:dyDescent="0.15">
      <c r="A28" s="327"/>
      <c r="B28" s="330"/>
      <c r="C28" s="340" t="s">
        <v>154</v>
      </c>
      <c r="D28" s="340"/>
      <c r="E28" s="340"/>
      <c r="F28" s="340"/>
      <c r="G28" s="340"/>
      <c r="H28" s="340"/>
      <c r="I28" s="340"/>
      <c r="J28" s="340"/>
      <c r="K28" s="327"/>
      <c r="L28" s="327"/>
      <c r="M28" s="327"/>
      <c r="N28" s="327"/>
      <c r="O28" s="327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</row>
    <row r="29" spans="1:32" ht="18" customHeight="1" x14ac:dyDescent="0.15">
      <c r="A29" s="341" t="s">
        <v>155</v>
      </c>
      <c r="B29" s="341"/>
      <c r="C29" s="341"/>
      <c r="D29" s="341"/>
      <c r="E29" s="341"/>
      <c r="F29" s="341"/>
      <c r="G29" s="341"/>
      <c r="H29" s="341"/>
      <c r="I29" s="341"/>
      <c r="J29" s="328"/>
      <c r="K29" s="328"/>
      <c r="L29" s="328"/>
      <c r="M29" s="327"/>
      <c r="N29" s="327"/>
      <c r="O29" s="327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</row>
    <row r="30" spans="1:32" ht="18" customHeight="1" x14ac:dyDescent="0.15">
      <c r="A30" s="327"/>
      <c r="B30" s="340" t="s">
        <v>123</v>
      </c>
      <c r="C30" s="340"/>
      <c r="D30" s="340"/>
      <c r="E30" s="340"/>
      <c r="F30" s="340"/>
      <c r="G30" s="340"/>
      <c r="H30" s="340"/>
      <c r="I30" s="340"/>
      <c r="J30" s="340"/>
      <c r="K30" s="327"/>
      <c r="L30" s="327"/>
      <c r="M30" s="327"/>
      <c r="N30" s="327"/>
      <c r="O30" s="327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</row>
    <row r="31" spans="1:32" ht="18" customHeight="1" x14ac:dyDescent="0.15">
      <c r="A31" s="327"/>
      <c r="B31" s="340" t="s">
        <v>124</v>
      </c>
      <c r="C31" s="340"/>
      <c r="D31" s="340"/>
      <c r="E31" s="340"/>
      <c r="F31" s="340"/>
      <c r="G31" s="340"/>
      <c r="H31" s="340"/>
      <c r="I31" s="340"/>
      <c r="J31" s="340"/>
      <c r="K31" s="327"/>
      <c r="L31" s="327"/>
      <c r="M31" s="327"/>
      <c r="N31" s="327"/>
      <c r="O31" s="327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</row>
    <row r="32" spans="1:32" ht="18" customHeight="1" x14ac:dyDescent="0.15">
      <c r="A32" s="327"/>
      <c r="B32" s="330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</row>
    <row r="33" spans="1:32" ht="18" customHeight="1" x14ac:dyDescent="0.15">
      <c r="A33" s="327"/>
      <c r="B33" s="330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</row>
    <row r="34" spans="1:32" ht="18" customHeight="1" x14ac:dyDescent="0.15">
      <c r="A34" s="328"/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7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</row>
    <row r="35" spans="1:32" ht="18" customHeight="1" x14ac:dyDescent="0.15">
      <c r="A35" s="327"/>
      <c r="B35" s="330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</row>
    <row r="36" spans="1:32" ht="18" customHeight="1" x14ac:dyDescent="0.15">
      <c r="A36" s="327"/>
      <c r="B36" s="330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</row>
    <row r="37" spans="1:32" ht="18" customHeight="1" x14ac:dyDescent="0.15">
      <c r="A37" s="327"/>
      <c r="B37" s="330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</row>
    <row r="38" spans="1:32" ht="18" customHeight="1" x14ac:dyDescent="0.15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7"/>
      <c r="N38" s="327"/>
      <c r="O38" s="327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</row>
    <row r="39" spans="1:32" ht="18" customHeight="1" x14ac:dyDescent="0.15">
      <c r="A39" s="327"/>
      <c r="B39" s="330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</row>
    <row r="40" spans="1:32" ht="18" customHeight="1" x14ac:dyDescent="0.15">
      <c r="A40" s="327"/>
      <c r="B40" s="330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</row>
    <row r="41" spans="1:32" ht="18" customHeight="1" x14ac:dyDescent="0.15">
      <c r="A41" s="327"/>
      <c r="B41" s="330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</row>
    <row r="42" spans="1:32" ht="18" customHeight="1" x14ac:dyDescent="0.15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</row>
    <row r="43" spans="1:32" ht="18" customHeight="1" x14ac:dyDescent="0.15">
      <c r="A43" s="327"/>
      <c r="B43" s="330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</row>
    <row r="44" spans="1:32" ht="18" customHeight="1" x14ac:dyDescent="0.15">
      <c r="A44" s="327"/>
      <c r="B44" s="330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</row>
    <row r="45" spans="1:32" ht="18" customHeight="1" x14ac:dyDescent="0.15">
      <c r="A45" s="327"/>
      <c r="B45" s="330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</row>
    <row r="46" spans="1:32" ht="18" customHeight="1" x14ac:dyDescent="0.15">
      <c r="A46" s="334"/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22"/>
      <c r="N46" s="322"/>
      <c r="O46" s="322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</row>
    <row r="47" spans="1:32" ht="18" customHeight="1" x14ac:dyDescent="0.15">
      <c r="A47" s="322"/>
      <c r="B47" s="335"/>
      <c r="C47" s="322"/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</row>
    <row r="48" spans="1:32" ht="18" customHeight="1" x14ac:dyDescent="0.15">
      <c r="A48" s="322"/>
      <c r="B48" s="335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</row>
    <row r="49" spans="1:32" ht="18" customHeight="1" x14ac:dyDescent="0.15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36"/>
      <c r="O49" s="336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</row>
    <row r="50" spans="1:32" ht="18" customHeight="1" x14ac:dyDescent="0.15">
      <c r="A50" s="328"/>
      <c r="B50" s="333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</row>
    <row r="51" spans="1:32" ht="18" customHeight="1" x14ac:dyDescent="0.15">
      <c r="A51" s="328"/>
      <c r="B51" s="333"/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</row>
    <row r="52" spans="1:32" ht="18" customHeight="1" x14ac:dyDescent="0.15">
      <c r="A52" s="334"/>
      <c r="B52" s="334"/>
      <c r="C52" s="334"/>
      <c r="D52" s="334"/>
      <c r="E52" s="334"/>
      <c r="F52" s="334"/>
      <c r="G52" s="334"/>
      <c r="H52" s="334"/>
      <c r="I52" s="334"/>
      <c r="J52" s="334"/>
      <c r="K52" s="322"/>
      <c r="L52" s="322"/>
      <c r="M52" s="322"/>
      <c r="N52" s="322"/>
      <c r="O52" s="322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</row>
    <row r="53" spans="1:32" ht="18" customHeight="1" x14ac:dyDescent="0.15">
      <c r="A53" s="322"/>
      <c r="B53" s="335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</row>
  </sheetData>
  <mergeCells count="29">
    <mergeCell ref="D14:K14"/>
    <mergeCell ref="A3:D3"/>
    <mergeCell ref="A4:N4"/>
    <mergeCell ref="B5:F5"/>
    <mergeCell ref="C6:I6"/>
    <mergeCell ref="D7:I7"/>
    <mergeCell ref="E8:J8"/>
    <mergeCell ref="E9:I9"/>
    <mergeCell ref="D10:I10"/>
    <mergeCell ref="E11:J11"/>
    <mergeCell ref="E12:I12"/>
    <mergeCell ref="C13:I13"/>
    <mergeCell ref="C26:H26"/>
    <mergeCell ref="E15:H15"/>
    <mergeCell ref="E16:H16"/>
    <mergeCell ref="E17:J17"/>
    <mergeCell ref="D18:K18"/>
    <mergeCell ref="C19:I19"/>
    <mergeCell ref="C20:K20"/>
    <mergeCell ref="C21:H21"/>
    <mergeCell ref="C22:K22"/>
    <mergeCell ref="D23:I23"/>
    <mergeCell ref="D24:I24"/>
    <mergeCell ref="B25:G25"/>
    <mergeCell ref="C27:I27"/>
    <mergeCell ref="C28:J28"/>
    <mergeCell ref="A29:I29"/>
    <mergeCell ref="B30:J30"/>
    <mergeCell ref="B31:J31"/>
  </mergeCells>
  <phoneticPr fontId="2"/>
  <hyperlinks>
    <hyperlink ref="A3" location="第１表!A1" display="　総括"/>
    <hyperlink ref="A4" location="第２表!A1" display="Ⅰ　市町村税（国保税除く）合計"/>
    <hyperlink ref="A4:N4" location="Ⅰ合計!A1" display="Ⅰ　市町村税（国保税除く）合計"/>
    <hyperlink ref="A3:J3" location="総括!A1" display="　総括"/>
    <hyperlink ref="B5" location="'1普通税'!A1" display="１　普通税"/>
    <hyperlink ref="C6" location="'(1)市町村民税'!A1" display="(1) 市町村民税"/>
    <hyperlink ref="E8" location="'(ｲ)個人均等割'!A1" display="a 個人均等割"/>
    <hyperlink ref="E9" location="'(ﾛ)所得割'!A1" display="b 所得割"/>
    <hyperlink ref="C13" location="'(2)固定資産税'!A1" display="(2) 固定資産税"/>
    <hyperlink ref="D14" location="'(ｲ)純固定資産税'!A1" display="(ｲ) 純固定資産税"/>
    <hyperlink ref="E15" location="a土地!A1" display="a 土地"/>
    <hyperlink ref="E16" location="b家屋!A1" display="b 家屋"/>
    <hyperlink ref="E17" location="c償却資産!A1" display="c 償却資産"/>
    <hyperlink ref="D18" location="'(ﾛ)交納付金'!A1" display="(ﾛ) 交付金"/>
    <hyperlink ref="C19" location="'(3)軽自動車'!A1" display="(3) 軽自動車税"/>
    <hyperlink ref="C20" location="'(4)たばこ税'!A1" display="(4) 市町村たばこ税"/>
    <hyperlink ref="C21" location="'(5)鉱産税'!A1" display="(5) 鉱産税"/>
    <hyperlink ref="C22" location="'(6)特土地'!A1" display="(6) 特別土地保有税"/>
    <hyperlink ref="D23" location="'(ｲ)保有分'!A1" display="(ｲ) 保有分"/>
    <hyperlink ref="D24" location="'(ﾛ)取得分'!A1" display="(ﾛ) 取得分"/>
    <hyperlink ref="B25" location="'2目的税'!A1" display="２　目的税"/>
    <hyperlink ref="C26" location="'(1)入湯税'!A1" display="(1) 入湯税"/>
    <hyperlink ref="C27" location="'(2)事業所税'!A1" display="(2) 事業所税"/>
    <hyperlink ref="C28" location="'(3)法定外目的税'!A1" display="(3) 法定外目的税"/>
    <hyperlink ref="B30" location="Ⅱ1国保税!A1" display="１　国民健康保険税"/>
    <hyperlink ref="B31" location="Ⅱ2国保料!A1" display="２　国民健康保険料"/>
    <hyperlink ref="D7" location="'(ｲ)個人均等割'!A1" display="(ｲ) 個人市町村民税"/>
    <hyperlink ref="D10" location="'(ｲ)個人均等割'!A1" display="(ﾛ) 法人市町村民税"/>
    <hyperlink ref="E11" location="'(ｲ)個人均等割'!A1" display="a 法人均等割"/>
    <hyperlink ref="E12" location="'(ﾛ)所得割'!A1" display="b 法人税割"/>
    <hyperlink ref="A3:D3" location="総括!A1" display="　総括"/>
    <hyperlink ref="D7:I7" location="'(ｲ)個人市町村民税'!A1" display="(ｲ) 個人市町村民税"/>
    <hyperlink ref="E8:J8" location="a個人均等割!A1" display="a 個人均等割"/>
    <hyperlink ref="E9:I9" location="b所得割!A1" display="b 所得割"/>
    <hyperlink ref="D10:I10" location="'(ﾛ)法人市町村民税'!A1" display="(ﾛ) 法人市町村民税"/>
    <hyperlink ref="E11:J11" location="a法人均等割!A1" display="a 法人均等割"/>
    <hyperlink ref="E12:I12" location="b法人税割!A1" display="b 法人税割"/>
    <hyperlink ref="D18:K18" location="'(ﾛ)交付金'!A1" display="(ﾛ) 交付金"/>
  </hyperlink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M48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109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715085</v>
      </c>
      <c r="F5" s="154">
        <v>37680</v>
      </c>
      <c r="G5" s="155">
        <v>752765</v>
      </c>
      <c r="H5" s="156">
        <v>701339</v>
      </c>
      <c r="I5" s="154">
        <v>12859</v>
      </c>
      <c r="J5" s="155">
        <v>714198</v>
      </c>
      <c r="K5" s="157">
        <v>98.077711041344742</v>
      </c>
      <c r="L5" s="158">
        <v>34.126857749469217</v>
      </c>
      <c r="M5" s="159">
        <v>94.876621521988938</v>
      </c>
    </row>
    <row r="6" spans="1:13" ht="18" customHeight="1" x14ac:dyDescent="0.15">
      <c r="A6" s="152"/>
      <c r="B6" s="79"/>
      <c r="C6" s="80" t="s">
        <v>1</v>
      </c>
      <c r="D6" s="81"/>
      <c r="E6" s="160">
        <v>313783</v>
      </c>
      <c r="F6" s="161">
        <v>21884</v>
      </c>
      <c r="G6" s="162">
        <v>335667</v>
      </c>
      <c r="H6" s="163">
        <v>305303</v>
      </c>
      <c r="I6" s="161">
        <v>7915</v>
      </c>
      <c r="J6" s="162">
        <v>313218</v>
      </c>
      <c r="K6" s="164">
        <v>97.297495402873963</v>
      </c>
      <c r="L6" s="165">
        <v>36.167976603911534</v>
      </c>
      <c r="M6" s="166">
        <v>93.31212183503294</v>
      </c>
    </row>
    <row r="7" spans="1:13" ht="18" customHeight="1" x14ac:dyDescent="0.15">
      <c r="A7" s="152"/>
      <c r="B7" s="79"/>
      <c r="C7" s="80" t="s">
        <v>2</v>
      </c>
      <c r="D7" s="81"/>
      <c r="E7" s="160">
        <v>191768</v>
      </c>
      <c r="F7" s="161">
        <v>11996</v>
      </c>
      <c r="G7" s="162">
        <v>203764</v>
      </c>
      <c r="H7" s="163">
        <v>187383</v>
      </c>
      <c r="I7" s="161">
        <v>2940</v>
      </c>
      <c r="J7" s="162">
        <v>190323</v>
      </c>
      <c r="K7" s="164">
        <v>97.713382837595432</v>
      </c>
      <c r="L7" s="165">
        <v>24.508169389796599</v>
      </c>
      <c r="M7" s="166">
        <v>93.403643430635441</v>
      </c>
    </row>
    <row r="8" spans="1:13" ht="18" customHeight="1" x14ac:dyDescent="0.15">
      <c r="A8" s="152"/>
      <c r="B8" s="79"/>
      <c r="C8" s="80" t="s">
        <v>3</v>
      </c>
      <c r="D8" s="81"/>
      <c r="E8" s="160">
        <v>364862</v>
      </c>
      <c r="F8" s="161">
        <v>18292</v>
      </c>
      <c r="G8" s="162">
        <v>383154</v>
      </c>
      <c r="H8" s="163">
        <v>357627</v>
      </c>
      <c r="I8" s="161">
        <v>6895</v>
      </c>
      <c r="J8" s="162">
        <v>364522</v>
      </c>
      <c r="K8" s="164">
        <v>98.017058504311223</v>
      </c>
      <c r="L8" s="165">
        <v>37.694073912092719</v>
      </c>
      <c r="M8" s="166">
        <v>95.137203317726033</v>
      </c>
    </row>
    <row r="9" spans="1:13" ht="18" customHeight="1" x14ac:dyDescent="0.15">
      <c r="A9" s="152"/>
      <c r="B9" s="89"/>
      <c r="C9" s="90" t="s">
        <v>4</v>
      </c>
      <c r="D9" s="91"/>
      <c r="E9" s="167">
        <v>215367</v>
      </c>
      <c r="F9" s="168">
        <v>27201</v>
      </c>
      <c r="G9" s="169">
        <v>242568</v>
      </c>
      <c r="H9" s="170">
        <v>203127</v>
      </c>
      <c r="I9" s="168">
        <v>8623</v>
      </c>
      <c r="J9" s="169">
        <v>211750</v>
      </c>
      <c r="K9" s="171">
        <v>94.316678042597061</v>
      </c>
      <c r="L9" s="172">
        <v>31.70104040292636</v>
      </c>
      <c r="M9" s="173">
        <v>87.295109000362785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215898</v>
      </c>
      <c r="F10" s="175">
        <v>15646</v>
      </c>
      <c r="G10" s="176">
        <v>231544</v>
      </c>
      <c r="H10" s="177">
        <v>208165</v>
      </c>
      <c r="I10" s="175">
        <v>4894</v>
      </c>
      <c r="J10" s="176">
        <v>213059</v>
      </c>
      <c r="K10" s="178">
        <v>96.41821600941185</v>
      </c>
      <c r="L10" s="179">
        <v>31.279560270995781</v>
      </c>
      <c r="M10" s="180">
        <v>92.016636146909448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433014</v>
      </c>
      <c r="F11" s="161">
        <v>31734</v>
      </c>
      <c r="G11" s="162">
        <v>464748</v>
      </c>
      <c r="H11" s="163">
        <v>415814</v>
      </c>
      <c r="I11" s="161">
        <v>12532</v>
      </c>
      <c r="J11" s="162">
        <v>428346</v>
      </c>
      <c r="K11" s="164">
        <v>96.027842055915045</v>
      </c>
      <c r="L11" s="165">
        <v>39.490767000693261</v>
      </c>
      <c r="M11" s="166">
        <v>92.167368122079068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214648</v>
      </c>
      <c r="F12" s="161">
        <v>12035</v>
      </c>
      <c r="G12" s="162">
        <v>226683</v>
      </c>
      <c r="H12" s="163">
        <v>209638</v>
      </c>
      <c r="I12" s="161">
        <v>4825</v>
      </c>
      <c r="J12" s="162">
        <v>214463</v>
      </c>
      <c r="K12" s="164">
        <v>97.665946107114905</v>
      </c>
      <c r="L12" s="165">
        <v>40.091400083090981</v>
      </c>
      <c r="M12" s="166">
        <v>94.609211983254156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444502</v>
      </c>
      <c r="F13" s="161">
        <v>56694</v>
      </c>
      <c r="G13" s="162">
        <v>501196</v>
      </c>
      <c r="H13" s="163">
        <v>423336</v>
      </c>
      <c r="I13" s="161">
        <v>22197</v>
      </c>
      <c r="J13" s="162">
        <v>445533</v>
      </c>
      <c r="K13" s="164">
        <v>95.238266644469533</v>
      </c>
      <c r="L13" s="165">
        <v>39.152291247751087</v>
      </c>
      <c r="M13" s="166">
        <v>88.893965634202985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239265</v>
      </c>
      <c r="F14" s="168">
        <v>16972</v>
      </c>
      <c r="G14" s="169">
        <v>256237</v>
      </c>
      <c r="H14" s="170">
        <v>231821</v>
      </c>
      <c r="I14" s="168">
        <v>5588</v>
      </c>
      <c r="J14" s="169">
        <v>237409</v>
      </c>
      <c r="K14" s="171">
        <v>96.888805299563245</v>
      </c>
      <c r="L14" s="172">
        <v>32.924817346217303</v>
      </c>
      <c r="M14" s="173">
        <v>92.652115034128556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167507</v>
      </c>
      <c r="F15" s="175">
        <v>6205</v>
      </c>
      <c r="G15" s="176">
        <v>173712</v>
      </c>
      <c r="H15" s="177">
        <v>164473</v>
      </c>
      <c r="I15" s="175">
        <v>1835</v>
      </c>
      <c r="J15" s="176">
        <v>166308</v>
      </c>
      <c r="K15" s="178">
        <v>98.188732411182812</v>
      </c>
      <c r="L15" s="179">
        <v>29.572925060435136</v>
      </c>
      <c r="M15" s="180">
        <v>95.737772865432433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18139</v>
      </c>
      <c r="F16" s="154">
        <v>2813</v>
      </c>
      <c r="G16" s="155">
        <v>20952</v>
      </c>
      <c r="H16" s="156">
        <v>16660</v>
      </c>
      <c r="I16" s="154">
        <v>341</v>
      </c>
      <c r="J16" s="155">
        <v>17001</v>
      </c>
      <c r="K16" s="157">
        <v>91.846298031865032</v>
      </c>
      <c r="L16" s="158">
        <v>12.122289370778528</v>
      </c>
      <c r="M16" s="159">
        <v>81.142611683848799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11488</v>
      </c>
      <c r="F17" s="161">
        <v>835</v>
      </c>
      <c r="G17" s="162">
        <v>12323</v>
      </c>
      <c r="H17" s="163">
        <v>11244</v>
      </c>
      <c r="I17" s="161">
        <v>293</v>
      </c>
      <c r="J17" s="162">
        <v>11537</v>
      </c>
      <c r="K17" s="164">
        <v>97.876044568245121</v>
      </c>
      <c r="L17" s="165">
        <v>35.08982035928144</v>
      </c>
      <c r="M17" s="166">
        <v>93.62168303172929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7299</v>
      </c>
      <c r="F18" s="161">
        <v>196</v>
      </c>
      <c r="G18" s="162">
        <v>7495</v>
      </c>
      <c r="H18" s="163">
        <v>7197</v>
      </c>
      <c r="I18" s="161">
        <v>59</v>
      </c>
      <c r="J18" s="162">
        <v>7256</v>
      </c>
      <c r="K18" s="164">
        <v>98.60254829428689</v>
      </c>
      <c r="L18" s="165">
        <v>30.102040816326532</v>
      </c>
      <c r="M18" s="166">
        <v>96.811207471647762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36958</v>
      </c>
      <c r="F19" s="168">
        <v>1632</v>
      </c>
      <c r="G19" s="169">
        <v>38590</v>
      </c>
      <c r="H19" s="170">
        <v>36164</v>
      </c>
      <c r="I19" s="168">
        <v>874</v>
      </c>
      <c r="J19" s="169">
        <v>37038</v>
      </c>
      <c r="K19" s="171">
        <v>97.851615347150826</v>
      </c>
      <c r="L19" s="172">
        <v>53.553921568627452</v>
      </c>
      <c r="M19" s="173">
        <v>95.978232702772743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51404</v>
      </c>
      <c r="F20" s="175">
        <v>2744</v>
      </c>
      <c r="G20" s="176">
        <v>54148</v>
      </c>
      <c r="H20" s="177">
        <v>50059</v>
      </c>
      <c r="I20" s="175">
        <v>1299</v>
      </c>
      <c r="J20" s="176">
        <v>51358</v>
      </c>
      <c r="K20" s="178">
        <v>97.383472103338264</v>
      </c>
      <c r="L20" s="179">
        <v>47.339650145772595</v>
      </c>
      <c r="M20" s="180">
        <v>94.847455122996223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42099</v>
      </c>
      <c r="F21" s="161">
        <v>2248</v>
      </c>
      <c r="G21" s="162">
        <v>44347</v>
      </c>
      <c r="H21" s="163">
        <v>40977</v>
      </c>
      <c r="I21" s="161">
        <v>700</v>
      </c>
      <c r="J21" s="162">
        <v>41677</v>
      </c>
      <c r="K21" s="164">
        <v>97.334853559466978</v>
      </c>
      <c r="L21" s="165">
        <v>31.138790035587188</v>
      </c>
      <c r="M21" s="166">
        <v>93.979299614404582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19883</v>
      </c>
      <c r="F22" s="161">
        <v>356</v>
      </c>
      <c r="G22" s="162">
        <v>20239</v>
      </c>
      <c r="H22" s="163">
        <v>19660</v>
      </c>
      <c r="I22" s="161">
        <v>280</v>
      </c>
      <c r="J22" s="162">
        <v>19940</v>
      </c>
      <c r="K22" s="164">
        <v>98.878438867374143</v>
      </c>
      <c r="L22" s="165">
        <v>78.651685393258433</v>
      </c>
      <c r="M22" s="166">
        <v>98.522654281338006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39438</v>
      </c>
      <c r="F23" s="161">
        <v>2364</v>
      </c>
      <c r="G23" s="162">
        <v>41802</v>
      </c>
      <c r="H23" s="163">
        <v>38167</v>
      </c>
      <c r="I23" s="161">
        <v>870</v>
      </c>
      <c r="J23" s="162">
        <v>39037</v>
      </c>
      <c r="K23" s="164">
        <v>96.777219940159242</v>
      </c>
      <c r="L23" s="165">
        <v>36.802030456852791</v>
      </c>
      <c r="M23" s="166">
        <v>93.385483948136454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22916</v>
      </c>
      <c r="F24" s="168">
        <v>64</v>
      </c>
      <c r="G24" s="169">
        <v>22980</v>
      </c>
      <c r="H24" s="170">
        <v>22908</v>
      </c>
      <c r="I24" s="168">
        <v>31</v>
      </c>
      <c r="J24" s="169">
        <v>22939</v>
      </c>
      <c r="K24" s="171">
        <v>99.96508989352418</v>
      </c>
      <c r="L24" s="172">
        <v>48.4375</v>
      </c>
      <c r="M24" s="173">
        <v>99.821583986074842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144448</v>
      </c>
      <c r="F25" s="175">
        <v>7965</v>
      </c>
      <c r="G25" s="176">
        <v>152413</v>
      </c>
      <c r="H25" s="177">
        <v>140758</v>
      </c>
      <c r="I25" s="175">
        <v>3469</v>
      </c>
      <c r="J25" s="176">
        <v>144227</v>
      </c>
      <c r="K25" s="178">
        <v>97.445447496677005</v>
      </c>
      <c r="L25" s="179">
        <v>43.553044569993723</v>
      </c>
      <c r="M25" s="180">
        <v>94.629067074330933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44624</v>
      </c>
      <c r="F26" s="161">
        <v>4412</v>
      </c>
      <c r="G26" s="162">
        <v>49036</v>
      </c>
      <c r="H26" s="163">
        <v>43088</v>
      </c>
      <c r="I26" s="161">
        <v>2189</v>
      </c>
      <c r="J26" s="162">
        <v>45277</v>
      </c>
      <c r="K26" s="164">
        <v>96.557906059519539</v>
      </c>
      <c r="L26" s="165">
        <v>49.614687216681773</v>
      </c>
      <c r="M26" s="166">
        <v>92.334203442368874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97155</v>
      </c>
      <c r="F27" s="161">
        <v>11876</v>
      </c>
      <c r="G27" s="162">
        <v>109031</v>
      </c>
      <c r="H27" s="163">
        <v>92371</v>
      </c>
      <c r="I27" s="161">
        <v>3107</v>
      </c>
      <c r="J27" s="162">
        <v>95478</v>
      </c>
      <c r="K27" s="164">
        <v>95.07590962894345</v>
      </c>
      <c r="L27" s="165">
        <v>26.162007409902323</v>
      </c>
      <c r="M27" s="166">
        <v>87.569590300006411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58776</v>
      </c>
      <c r="F28" s="161">
        <v>3225</v>
      </c>
      <c r="G28" s="162">
        <v>62001</v>
      </c>
      <c r="H28" s="163">
        <v>57523</v>
      </c>
      <c r="I28" s="161">
        <v>1465</v>
      </c>
      <c r="J28" s="162">
        <v>58988</v>
      </c>
      <c r="K28" s="164">
        <v>97.868177487409824</v>
      </c>
      <c r="L28" s="165">
        <v>45.426356589147289</v>
      </c>
      <c r="M28" s="166">
        <v>95.140400961274821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71479</v>
      </c>
      <c r="F29" s="168">
        <v>4863</v>
      </c>
      <c r="G29" s="169">
        <v>76342</v>
      </c>
      <c r="H29" s="170">
        <v>69863</v>
      </c>
      <c r="I29" s="168">
        <v>1412</v>
      </c>
      <c r="J29" s="169">
        <v>71275</v>
      </c>
      <c r="K29" s="171">
        <v>97.739196127533958</v>
      </c>
      <c r="L29" s="172">
        <v>29.035574748097879</v>
      </c>
      <c r="M29" s="173">
        <v>93.362762306463026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131603</v>
      </c>
      <c r="F30" s="175">
        <v>8339</v>
      </c>
      <c r="G30" s="176">
        <v>139942</v>
      </c>
      <c r="H30" s="177">
        <v>127779</v>
      </c>
      <c r="I30" s="175">
        <v>2177</v>
      </c>
      <c r="J30" s="176">
        <v>129956</v>
      </c>
      <c r="K30" s="178">
        <v>97.094291163575292</v>
      </c>
      <c r="L30" s="179">
        <v>26.106247751528961</v>
      </c>
      <c r="M30" s="180">
        <v>92.864186591587938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64728</v>
      </c>
      <c r="F31" s="161">
        <v>1334</v>
      </c>
      <c r="G31" s="162">
        <v>66062</v>
      </c>
      <c r="H31" s="163">
        <v>64253</v>
      </c>
      <c r="I31" s="161">
        <v>335</v>
      </c>
      <c r="J31" s="162">
        <v>64588</v>
      </c>
      <c r="K31" s="164">
        <v>99.266159930787296</v>
      </c>
      <c r="L31" s="165">
        <v>25.112443778110944</v>
      </c>
      <c r="M31" s="166">
        <v>97.768762677484787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125687</v>
      </c>
      <c r="F32" s="161">
        <v>2153</v>
      </c>
      <c r="G32" s="162">
        <v>127840</v>
      </c>
      <c r="H32" s="163">
        <v>124987</v>
      </c>
      <c r="I32" s="161">
        <v>768</v>
      </c>
      <c r="J32" s="162">
        <v>125755</v>
      </c>
      <c r="K32" s="164">
        <v>99.443060937089754</v>
      </c>
      <c r="L32" s="165">
        <v>35.671156525777988</v>
      </c>
      <c r="M32" s="166">
        <v>98.369055068836047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2985</v>
      </c>
      <c r="F33" s="161">
        <v>52</v>
      </c>
      <c r="G33" s="162">
        <v>3037</v>
      </c>
      <c r="H33" s="163">
        <v>2954</v>
      </c>
      <c r="I33" s="161">
        <v>52</v>
      </c>
      <c r="J33" s="162">
        <v>3006</v>
      </c>
      <c r="K33" s="164">
        <v>98.961474036850916</v>
      </c>
      <c r="L33" s="165">
        <v>100</v>
      </c>
      <c r="M33" s="166">
        <v>98.979255844583463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3197</v>
      </c>
      <c r="F34" s="168">
        <v>150</v>
      </c>
      <c r="G34" s="169">
        <v>3347</v>
      </c>
      <c r="H34" s="170">
        <v>3123</v>
      </c>
      <c r="I34" s="168">
        <v>38</v>
      </c>
      <c r="J34" s="169">
        <v>3161</v>
      </c>
      <c r="K34" s="171">
        <v>97.685329996872071</v>
      </c>
      <c r="L34" s="172">
        <v>25.333333333333336</v>
      </c>
      <c r="M34" s="173">
        <v>94.442784583208834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3114</v>
      </c>
      <c r="F35" s="175">
        <v>537</v>
      </c>
      <c r="G35" s="176">
        <v>3651</v>
      </c>
      <c r="H35" s="177">
        <v>2926</v>
      </c>
      <c r="I35" s="175">
        <v>252</v>
      </c>
      <c r="J35" s="176">
        <v>3178</v>
      </c>
      <c r="K35" s="178">
        <v>93.962748876043676</v>
      </c>
      <c r="L35" s="179">
        <v>46.927374301675975</v>
      </c>
      <c r="M35" s="180">
        <v>87.044645302656804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861</v>
      </c>
      <c r="F36" s="161">
        <v>20</v>
      </c>
      <c r="G36" s="162">
        <v>881</v>
      </c>
      <c r="H36" s="163">
        <v>857</v>
      </c>
      <c r="I36" s="161">
        <v>20</v>
      </c>
      <c r="J36" s="162">
        <v>877</v>
      </c>
      <c r="K36" s="164">
        <v>99.535423925667828</v>
      </c>
      <c r="L36" s="165">
        <v>100</v>
      </c>
      <c r="M36" s="166">
        <v>99.545970488081721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6193</v>
      </c>
      <c r="F37" s="161">
        <v>754</v>
      </c>
      <c r="G37" s="162">
        <v>6947</v>
      </c>
      <c r="H37" s="163">
        <v>5763</v>
      </c>
      <c r="I37" s="161">
        <v>29</v>
      </c>
      <c r="J37" s="162">
        <v>5792</v>
      </c>
      <c r="K37" s="164">
        <v>93.056676893266584</v>
      </c>
      <c r="L37" s="165">
        <v>3.8461538461538463</v>
      </c>
      <c r="M37" s="166">
        <v>83.374118324456603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3022</v>
      </c>
      <c r="F38" s="161">
        <v>70</v>
      </c>
      <c r="G38" s="162">
        <v>3092</v>
      </c>
      <c r="H38" s="163">
        <v>2895</v>
      </c>
      <c r="I38" s="161">
        <v>19</v>
      </c>
      <c r="J38" s="162">
        <v>2914</v>
      </c>
      <c r="K38" s="164">
        <v>95.797485109199215</v>
      </c>
      <c r="L38" s="165">
        <v>27.142857142857142</v>
      </c>
      <c r="M38" s="166">
        <v>94.243208279430789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5572</v>
      </c>
      <c r="F39" s="168">
        <v>90</v>
      </c>
      <c r="G39" s="169">
        <v>5662</v>
      </c>
      <c r="H39" s="170">
        <v>5503</v>
      </c>
      <c r="I39" s="168">
        <v>43</v>
      </c>
      <c r="J39" s="169">
        <v>5546</v>
      </c>
      <c r="K39" s="171">
        <v>98.761665470208186</v>
      </c>
      <c r="L39" s="172">
        <v>47.777777777777779</v>
      </c>
      <c r="M39" s="173">
        <v>97.95125397386083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7032</v>
      </c>
      <c r="F40" s="175">
        <v>1107</v>
      </c>
      <c r="G40" s="176">
        <v>8139</v>
      </c>
      <c r="H40" s="177">
        <v>6564</v>
      </c>
      <c r="I40" s="175">
        <v>312</v>
      </c>
      <c r="J40" s="176">
        <v>6876</v>
      </c>
      <c r="K40" s="178">
        <v>93.344709897610926</v>
      </c>
      <c r="L40" s="179">
        <v>28.184281842818425</v>
      </c>
      <c r="M40" s="180">
        <v>84.482123110947299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33382</v>
      </c>
      <c r="F41" s="161">
        <v>2289</v>
      </c>
      <c r="G41" s="162">
        <v>35671</v>
      </c>
      <c r="H41" s="163">
        <v>32264</v>
      </c>
      <c r="I41" s="161">
        <v>848</v>
      </c>
      <c r="J41" s="162">
        <v>33112</v>
      </c>
      <c r="K41" s="164">
        <v>96.65088970103649</v>
      </c>
      <c r="L41" s="165">
        <v>37.046745303626039</v>
      </c>
      <c r="M41" s="166">
        <v>92.826105239550344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115678</v>
      </c>
      <c r="F42" s="161">
        <v>6547</v>
      </c>
      <c r="G42" s="162">
        <v>122225</v>
      </c>
      <c r="H42" s="163">
        <v>111741</v>
      </c>
      <c r="I42" s="161">
        <v>2790</v>
      </c>
      <c r="J42" s="162">
        <v>114531</v>
      </c>
      <c r="K42" s="164">
        <v>96.596587077923203</v>
      </c>
      <c r="L42" s="165">
        <v>42.614938139605925</v>
      </c>
      <c r="M42" s="166">
        <v>93.705052157905499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4900</v>
      </c>
      <c r="F43" s="161">
        <v>842</v>
      </c>
      <c r="G43" s="162">
        <v>5742</v>
      </c>
      <c r="H43" s="163">
        <v>4700</v>
      </c>
      <c r="I43" s="161">
        <v>151</v>
      </c>
      <c r="J43" s="162">
        <v>4851</v>
      </c>
      <c r="K43" s="164">
        <v>95.918367346938766</v>
      </c>
      <c r="L43" s="165">
        <v>17.933491686460805</v>
      </c>
      <c r="M43" s="166">
        <v>84.482758620689651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19247</v>
      </c>
      <c r="F44" s="168">
        <v>650</v>
      </c>
      <c r="G44" s="169">
        <v>19897</v>
      </c>
      <c r="H44" s="170">
        <v>19123</v>
      </c>
      <c r="I44" s="168">
        <v>486</v>
      </c>
      <c r="J44" s="169">
        <v>19609</v>
      </c>
      <c r="K44" s="171">
        <v>99.355743752273085</v>
      </c>
      <c r="L44" s="172">
        <v>74.769230769230759</v>
      </c>
      <c r="M44" s="173">
        <v>98.552545609890942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6716</v>
      </c>
      <c r="F45" s="185">
        <v>0</v>
      </c>
      <c r="G45" s="186">
        <v>6716</v>
      </c>
      <c r="H45" s="187">
        <v>6716</v>
      </c>
      <c r="I45" s="185">
        <v>0</v>
      </c>
      <c r="J45" s="186">
        <v>6716</v>
      </c>
      <c r="K45" s="188">
        <v>100</v>
      </c>
      <c r="L45" s="189" t="s">
        <v>161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3515699</v>
      </c>
      <c r="F46" s="193">
        <v>256339</v>
      </c>
      <c r="G46" s="194">
        <v>3772038</v>
      </c>
      <c r="H46" s="195">
        <v>3408026</v>
      </c>
      <c r="I46" s="193">
        <v>91103</v>
      </c>
      <c r="J46" s="194">
        <v>3499129</v>
      </c>
      <c r="K46" s="196">
        <v>96.937365798380341</v>
      </c>
      <c r="L46" s="197">
        <v>35.540046578944292</v>
      </c>
      <c r="M46" s="198">
        <v>92.764945634163809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1200023</v>
      </c>
      <c r="F47" s="200">
        <v>70527</v>
      </c>
      <c r="G47" s="201">
        <v>1270550</v>
      </c>
      <c r="H47" s="202">
        <v>1168787</v>
      </c>
      <c r="I47" s="200">
        <v>24709</v>
      </c>
      <c r="J47" s="201">
        <v>1193496</v>
      </c>
      <c r="K47" s="203">
        <v>97.39704988987711</v>
      </c>
      <c r="L47" s="204">
        <v>35.034809363789755</v>
      </c>
      <c r="M47" s="205">
        <v>93.935382314745581</v>
      </c>
    </row>
    <row r="48" spans="1:13" ht="18" customHeight="1" thickBot="1" x14ac:dyDescent="0.2">
      <c r="B48" s="140"/>
      <c r="C48" s="141" t="s">
        <v>93</v>
      </c>
      <c r="D48" s="142"/>
      <c r="E48" s="206">
        <v>4715722</v>
      </c>
      <c r="F48" s="207">
        <v>326866</v>
      </c>
      <c r="G48" s="208">
        <v>5042588</v>
      </c>
      <c r="H48" s="209">
        <v>4576813</v>
      </c>
      <c r="I48" s="207">
        <v>115812</v>
      </c>
      <c r="J48" s="208">
        <v>4692625</v>
      </c>
      <c r="K48" s="210">
        <v>97.054342898075845</v>
      </c>
      <c r="L48" s="211">
        <v>35.431032900332248</v>
      </c>
      <c r="M48" s="212">
        <v>93.059853392741971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114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4538424</v>
      </c>
      <c r="F5" s="154">
        <v>0</v>
      </c>
      <c r="G5" s="155">
        <v>4538424</v>
      </c>
      <c r="H5" s="156">
        <v>4538424</v>
      </c>
      <c r="I5" s="154">
        <v>0</v>
      </c>
      <c r="J5" s="155">
        <v>4538424</v>
      </c>
      <c r="K5" s="157">
        <v>100</v>
      </c>
      <c r="L5" s="158" t="s">
        <v>161</v>
      </c>
      <c r="M5" s="15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691439</v>
      </c>
      <c r="F6" s="161">
        <v>0</v>
      </c>
      <c r="G6" s="162">
        <v>691439</v>
      </c>
      <c r="H6" s="163">
        <v>691439</v>
      </c>
      <c r="I6" s="161">
        <v>0</v>
      </c>
      <c r="J6" s="162">
        <v>691439</v>
      </c>
      <c r="K6" s="164">
        <v>100</v>
      </c>
      <c r="L6" s="165" t="s">
        <v>161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278678</v>
      </c>
      <c r="F7" s="161">
        <v>0</v>
      </c>
      <c r="G7" s="162">
        <v>278678</v>
      </c>
      <c r="H7" s="163">
        <v>278678</v>
      </c>
      <c r="I7" s="161">
        <v>0</v>
      </c>
      <c r="J7" s="162">
        <v>278678</v>
      </c>
      <c r="K7" s="164">
        <v>100</v>
      </c>
      <c r="L7" s="165" t="s">
        <v>161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874365</v>
      </c>
      <c r="F8" s="161">
        <v>0</v>
      </c>
      <c r="G8" s="162">
        <v>874365</v>
      </c>
      <c r="H8" s="163">
        <v>874365</v>
      </c>
      <c r="I8" s="161">
        <v>0</v>
      </c>
      <c r="J8" s="162">
        <v>874365</v>
      </c>
      <c r="K8" s="164">
        <v>100</v>
      </c>
      <c r="L8" s="165" t="s">
        <v>161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298443</v>
      </c>
      <c r="F9" s="168">
        <v>0</v>
      </c>
      <c r="G9" s="169">
        <v>298443</v>
      </c>
      <c r="H9" s="170">
        <v>298443</v>
      </c>
      <c r="I9" s="168">
        <v>0</v>
      </c>
      <c r="J9" s="169">
        <v>298443</v>
      </c>
      <c r="K9" s="171">
        <v>100</v>
      </c>
      <c r="L9" s="172" t="s">
        <v>161</v>
      </c>
      <c r="M9" s="173">
        <v>100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286164</v>
      </c>
      <c r="F10" s="175">
        <v>0</v>
      </c>
      <c r="G10" s="176">
        <v>286164</v>
      </c>
      <c r="H10" s="177">
        <v>286164</v>
      </c>
      <c r="I10" s="175">
        <v>0</v>
      </c>
      <c r="J10" s="176">
        <v>286164</v>
      </c>
      <c r="K10" s="178">
        <v>100</v>
      </c>
      <c r="L10" s="179" t="s">
        <v>161</v>
      </c>
      <c r="M10" s="180">
        <v>100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669670</v>
      </c>
      <c r="F11" s="161">
        <v>0</v>
      </c>
      <c r="G11" s="162">
        <v>669670</v>
      </c>
      <c r="H11" s="163">
        <v>669670</v>
      </c>
      <c r="I11" s="161">
        <v>0</v>
      </c>
      <c r="J11" s="162">
        <v>669670</v>
      </c>
      <c r="K11" s="164">
        <v>100</v>
      </c>
      <c r="L11" s="165" t="s">
        <v>161</v>
      </c>
      <c r="M11" s="166">
        <v>100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276891</v>
      </c>
      <c r="F12" s="161">
        <v>0</v>
      </c>
      <c r="G12" s="162">
        <v>276891</v>
      </c>
      <c r="H12" s="163">
        <v>276891</v>
      </c>
      <c r="I12" s="161">
        <v>0</v>
      </c>
      <c r="J12" s="162">
        <v>276891</v>
      </c>
      <c r="K12" s="164">
        <v>100</v>
      </c>
      <c r="L12" s="165" t="s">
        <v>161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581459</v>
      </c>
      <c r="F13" s="161">
        <v>0</v>
      </c>
      <c r="G13" s="162">
        <v>581459</v>
      </c>
      <c r="H13" s="163">
        <v>581459</v>
      </c>
      <c r="I13" s="161">
        <v>0</v>
      </c>
      <c r="J13" s="162">
        <v>581459</v>
      </c>
      <c r="K13" s="164">
        <v>100</v>
      </c>
      <c r="L13" s="165" t="s">
        <v>161</v>
      </c>
      <c r="M13" s="166">
        <v>100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417452</v>
      </c>
      <c r="F14" s="168">
        <v>0</v>
      </c>
      <c r="G14" s="169">
        <v>417452</v>
      </c>
      <c r="H14" s="170">
        <v>417452</v>
      </c>
      <c r="I14" s="168">
        <v>0</v>
      </c>
      <c r="J14" s="169">
        <v>417452</v>
      </c>
      <c r="K14" s="171">
        <v>100</v>
      </c>
      <c r="L14" s="172" t="s">
        <v>161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197089</v>
      </c>
      <c r="F15" s="175">
        <v>0</v>
      </c>
      <c r="G15" s="176">
        <v>197089</v>
      </c>
      <c r="H15" s="177">
        <v>197089</v>
      </c>
      <c r="I15" s="175">
        <v>0</v>
      </c>
      <c r="J15" s="176">
        <v>197089</v>
      </c>
      <c r="K15" s="178">
        <v>100</v>
      </c>
      <c r="L15" s="179" t="s">
        <v>161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27525</v>
      </c>
      <c r="F16" s="154">
        <v>0</v>
      </c>
      <c r="G16" s="155">
        <v>27525</v>
      </c>
      <c r="H16" s="156">
        <v>27525</v>
      </c>
      <c r="I16" s="154">
        <v>0</v>
      </c>
      <c r="J16" s="155">
        <v>27525</v>
      </c>
      <c r="K16" s="157">
        <v>100</v>
      </c>
      <c r="L16" s="158" t="s">
        <v>161</v>
      </c>
      <c r="M16" s="159">
        <v>100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15357</v>
      </c>
      <c r="F17" s="161">
        <v>0</v>
      </c>
      <c r="G17" s="162">
        <v>15357</v>
      </c>
      <c r="H17" s="163">
        <v>15357</v>
      </c>
      <c r="I17" s="161">
        <v>0</v>
      </c>
      <c r="J17" s="162">
        <v>15357</v>
      </c>
      <c r="K17" s="164">
        <v>100</v>
      </c>
      <c r="L17" s="165" t="s">
        <v>161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8654</v>
      </c>
      <c r="F18" s="161">
        <v>0</v>
      </c>
      <c r="G18" s="162">
        <v>8654</v>
      </c>
      <c r="H18" s="163">
        <v>8654</v>
      </c>
      <c r="I18" s="161">
        <v>0</v>
      </c>
      <c r="J18" s="162">
        <v>8654</v>
      </c>
      <c r="K18" s="164">
        <v>100</v>
      </c>
      <c r="L18" s="165" t="s">
        <v>161</v>
      </c>
      <c r="M18" s="166">
        <v>100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56388</v>
      </c>
      <c r="F19" s="168">
        <v>0</v>
      </c>
      <c r="G19" s="169">
        <v>56388</v>
      </c>
      <c r="H19" s="170">
        <v>56388</v>
      </c>
      <c r="I19" s="168">
        <v>0</v>
      </c>
      <c r="J19" s="169">
        <v>56388</v>
      </c>
      <c r="K19" s="171">
        <v>100</v>
      </c>
      <c r="L19" s="172" t="s">
        <v>161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68674</v>
      </c>
      <c r="F20" s="175">
        <v>0</v>
      </c>
      <c r="G20" s="176">
        <v>68674</v>
      </c>
      <c r="H20" s="177">
        <v>68674</v>
      </c>
      <c r="I20" s="175">
        <v>0</v>
      </c>
      <c r="J20" s="176">
        <v>68674</v>
      </c>
      <c r="K20" s="178">
        <v>100</v>
      </c>
      <c r="L20" s="179" t="s">
        <v>161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51302</v>
      </c>
      <c r="F21" s="161">
        <v>0</v>
      </c>
      <c r="G21" s="162">
        <v>51302</v>
      </c>
      <c r="H21" s="163">
        <v>51302</v>
      </c>
      <c r="I21" s="161">
        <v>0</v>
      </c>
      <c r="J21" s="162">
        <v>51302</v>
      </c>
      <c r="K21" s="164">
        <v>100</v>
      </c>
      <c r="L21" s="165" t="s">
        <v>161</v>
      </c>
      <c r="M21" s="166">
        <v>100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25069</v>
      </c>
      <c r="F22" s="161">
        <v>0</v>
      </c>
      <c r="G22" s="162">
        <v>25069</v>
      </c>
      <c r="H22" s="163">
        <v>25069</v>
      </c>
      <c r="I22" s="161">
        <v>0</v>
      </c>
      <c r="J22" s="162">
        <v>25069</v>
      </c>
      <c r="K22" s="164">
        <v>100</v>
      </c>
      <c r="L22" s="165" t="s">
        <v>161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52071</v>
      </c>
      <c r="F23" s="161">
        <v>0</v>
      </c>
      <c r="G23" s="162">
        <v>52071</v>
      </c>
      <c r="H23" s="163">
        <v>52071</v>
      </c>
      <c r="I23" s="161">
        <v>0</v>
      </c>
      <c r="J23" s="162">
        <v>52071</v>
      </c>
      <c r="K23" s="164">
        <v>100</v>
      </c>
      <c r="L23" s="165" t="s">
        <v>161</v>
      </c>
      <c r="M23" s="166">
        <v>100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23192</v>
      </c>
      <c r="F24" s="168">
        <v>0</v>
      </c>
      <c r="G24" s="169">
        <v>23192</v>
      </c>
      <c r="H24" s="170">
        <v>23192</v>
      </c>
      <c r="I24" s="168">
        <v>0</v>
      </c>
      <c r="J24" s="169">
        <v>23192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180386</v>
      </c>
      <c r="F25" s="175">
        <v>0</v>
      </c>
      <c r="G25" s="176">
        <v>180386</v>
      </c>
      <c r="H25" s="177">
        <v>180386</v>
      </c>
      <c r="I25" s="175">
        <v>0</v>
      </c>
      <c r="J25" s="176">
        <v>180386</v>
      </c>
      <c r="K25" s="178">
        <v>100</v>
      </c>
      <c r="L25" s="179" t="s">
        <v>161</v>
      </c>
      <c r="M25" s="180">
        <v>100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76410</v>
      </c>
      <c r="F26" s="161">
        <v>0</v>
      </c>
      <c r="G26" s="162">
        <v>76410</v>
      </c>
      <c r="H26" s="163">
        <v>76410</v>
      </c>
      <c r="I26" s="161">
        <v>0</v>
      </c>
      <c r="J26" s="162">
        <v>76410</v>
      </c>
      <c r="K26" s="164">
        <v>100</v>
      </c>
      <c r="L26" s="165" t="s">
        <v>161</v>
      </c>
      <c r="M26" s="166">
        <v>100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129869</v>
      </c>
      <c r="F27" s="161">
        <v>0</v>
      </c>
      <c r="G27" s="162">
        <v>129869</v>
      </c>
      <c r="H27" s="163">
        <v>129869</v>
      </c>
      <c r="I27" s="161">
        <v>0</v>
      </c>
      <c r="J27" s="162">
        <v>129869</v>
      </c>
      <c r="K27" s="164">
        <v>100</v>
      </c>
      <c r="L27" s="165" t="s">
        <v>161</v>
      </c>
      <c r="M27" s="166">
        <v>100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128742</v>
      </c>
      <c r="F28" s="161">
        <v>0</v>
      </c>
      <c r="G28" s="162">
        <v>128742</v>
      </c>
      <c r="H28" s="163">
        <v>128742</v>
      </c>
      <c r="I28" s="161">
        <v>0</v>
      </c>
      <c r="J28" s="162">
        <v>128742</v>
      </c>
      <c r="K28" s="164">
        <v>100</v>
      </c>
      <c r="L28" s="165" t="s">
        <v>161</v>
      </c>
      <c r="M28" s="166">
        <v>100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90546</v>
      </c>
      <c r="F29" s="168">
        <v>0</v>
      </c>
      <c r="G29" s="169">
        <v>90546</v>
      </c>
      <c r="H29" s="170">
        <v>90546</v>
      </c>
      <c r="I29" s="168">
        <v>0</v>
      </c>
      <c r="J29" s="169">
        <v>90546</v>
      </c>
      <c r="K29" s="171">
        <v>100</v>
      </c>
      <c r="L29" s="172" t="s">
        <v>161</v>
      </c>
      <c r="M29" s="173">
        <v>100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161515</v>
      </c>
      <c r="F30" s="175">
        <v>0</v>
      </c>
      <c r="G30" s="176">
        <v>161515</v>
      </c>
      <c r="H30" s="177">
        <v>161515</v>
      </c>
      <c r="I30" s="175">
        <v>0</v>
      </c>
      <c r="J30" s="176">
        <v>161515</v>
      </c>
      <c r="K30" s="178">
        <v>100</v>
      </c>
      <c r="L30" s="179" t="s">
        <v>161</v>
      </c>
      <c r="M30" s="180">
        <v>100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91760</v>
      </c>
      <c r="F31" s="161">
        <v>0</v>
      </c>
      <c r="G31" s="162">
        <v>91760</v>
      </c>
      <c r="H31" s="163">
        <v>91760</v>
      </c>
      <c r="I31" s="161">
        <v>0</v>
      </c>
      <c r="J31" s="162">
        <v>91760</v>
      </c>
      <c r="K31" s="164">
        <v>100</v>
      </c>
      <c r="L31" s="165" t="s">
        <v>161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263978</v>
      </c>
      <c r="F32" s="161">
        <v>0</v>
      </c>
      <c r="G32" s="162">
        <v>263978</v>
      </c>
      <c r="H32" s="163">
        <v>263978</v>
      </c>
      <c r="I32" s="161">
        <v>0</v>
      </c>
      <c r="J32" s="162">
        <v>263978</v>
      </c>
      <c r="K32" s="164">
        <v>100</v>
      </c>
      <c r="L32" s="165" t="s">
        <v>161</v>
      </c>
      <c r="M32" s="166">
        <v>100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3706</v>
      </c>
      <c r="F33" s="161">
        <v>0</v>
      </c>
      <c r="G33" s="162">
        <v>3706</v>
      </c>
      <c r="H33" s="163">
        <v>3706</v>
      </c>
      <c r="I33" s="161">
        <v>0</v>
      </c>
      <c r="J33" s="162">
        <v>3706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4249</v>
      </c>
      <c r="F34" s="168">
        <v>0</v>
      </c>
      <c r="G34" s="169">
        <v>4249</v>
      </c>
      <c r="H34" s="170">
        <v>4249</v>
      </c>
      <c r="I34" s="168">
        <v>0</v>
      </c>
      <c r="J34" s="169">
        <v>4249</v>
      </c>
      <c r="K34" s="171">
        <v>100</v>
      </c>
      <c r="L34" s="172" t="s">
        <v>161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3965</v>
      </c>
      <c r="F35" s="175">
        <v>0</v>
      </c>
      <c r="G35" s="176">
        <v>3965</v>
      </c>
      <c r="H35" s="177">
        <v>3965</v>
      </c>
      <c r="I35" s="175">
        <v>0</v>
      </c>
      <c r="J35" s="176">
        <v>3965</v>
      </c>
      <c r="K35" s="178">
        <v>100</v>
      </c>
      <c r="L35" s="179" t="s">
        <v>161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2338</v>
      </c>
      <c r="F36" s="161">
        <v>0</v>
      </c>
      <c r="G36" s="162">
        <v>2338</v>
      </c>
      <c r="H36" s="163">
        <v>2338</v>
      </c>
      <c r="I36" s="161">
        <v>0</v>
      </c>
      <c r="J36" s="162">
        <v>2338</v>
      </c>
      <c r="K36" s="164">
        <v>100</v>
      </c>
      <c r="L36" s="165" t="s">
        <v>161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12164</v>
      </c>
      <c r="F37" s="161">
        <v>0</v>
      </c>
      <c r="G37" s="162">
        <v>12164</v>
      </c>
      <c r="H37" s="163">
        <v>12164</v>
      </c>
      <c r="I37" s="161">
        <v>0</v>
      </c>
      <c r="J37" s="162">
        <v>12164</v>
      </c>
      <c r="K37" s="164">
        <v>100</v>
      </c>
      <c r="L37" s="165" t="s">
        <v>161</v>
      </c>
      <c r="M37" s="166">
        <v>100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5187</v>
      </c>
      <c r="F38" s="161">
        <v>0</v>
      </c>
      <c r="G38" s="162">
        <v>5187</v>
      </c>
      <c r="H38" s="163">
        <v>5187</v>
      </c>
      <c r="I38" s="161">
        <v>0</v>
      </c>
      <c r="J38" s="162">
        <v>5187</v>
      </c>
      <c r="K38" s="164">
        <v>100</v>
      </c>
      <c r="L38" s="165" t="s">
        <v>161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6315</v>
      </c>
      <c r="F39" s="168">
        <v>0</v>
      </c>
      <c r="G39" s="169">
        <v>6315</v>
      </c>
      <c r="H39" s="170">
        <v>6315</v>
      </c>
      <c r="I39" s="168">
        <v>0</v>
      </c>
      <c r="J39" s="169">
        <v>6315</v>
      </c>
      <c r="K39" s="171">
        <v>100</v>
      </c>
      <c r="L39" s="172" t="s">
        <v>161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9546</v>
      </c>
      <c r="F40" s="175">
        <v>0</v>
      </c>
      <c r="G40" s="176">
        <v>9546</v>
      </c>
      <c r="H40" s="177">
        <v>9546</v>
      </c>
      <c r="I40" s="175">
        <v>0</v>
      </c>
      <c r="J40" s="176">
        <v>9546</v>
      </c>
      <c r="K40" s="178">
        <v>100</v>
      </c>
      <c r="L40" s="179" t="s">
        <v>161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46641</v>
      </c>
      <c r="F41" s="161">
        <v>0</v>
      </c>
      <c r="G41" s="162">
        <v>46641</v>
      </c>
      <c r="H41" s="163">
        <v>46641</v>
      </c>
      <c r="I41" s="161">
        <v>0</v>
      </c>
      <c r="J41" s="162">
        <v>46641</v>
      </c>
      <c r="K41" s="164">
        <v>100</v>
      </c>
      <c r="L41" s="165" t="s">
        <v>161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132943</v>
      </c>
      <c r="F42" s="161">
        <v>0</v>
      </c>
      <c r="G42" s="162">
        <v>132943</v>
      </c>
      <c r="H42" s="163">
        <v>132943</v>
      </c>
      <c r="I42" s="161">
        <v>0</v>
      </c>
      <c r="J42" s="162">
        <v>132943</v>
      </c>
      <c r="K42" s="164">
        <v>100</v>
      </c>
      <c r="L42" s="165" t="s">
        <v>161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6003</v>
      </c>
      <c r="F43" s="161">
        <v>0</v>
      </c>
      <c r="G43" s="162">
        <v>6003</v>
      </c>
      <c r="H43" s="163">
        <v>6003</v>
      </c>
      <c r="I43" s="161">
        <v>0</v>
      </c>
      <c r="J43" s="162">
        <v>6003</v>
      </c>
      <c r="K43" s="164">
        <v>100</v>
      </c>
      <c r="L43" s="165" t="s">
        <v>161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19728</v>
      </c>
      <c r="F44" s="168">
        <v>0</v>
      </c>
      <c r="G44" s="169">
        <v>19728</v>
      </c>
      <c r="H44" s="170">
        <v>19728</v>
      </c>
      <c r="I44" s="168">
        <v>0</v>
      </c>
      <c r="J44" s="169">
        <v>19728</v>
      </c>
      <c r="K44" s="171">
        <v>100</v>
      </c>
      <c r="L44" s="172" t="s">
        <v>161</v>
      </c>
      <c r="M44" s="173">
        <v>100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9497</v>
      </c>
      <c r="F45" s="185">
        <v>0</v>
      </c>
      <c r="G45" s="186">
        <v>9497</v>
      </c>
      <c r="H45" s="187">
        <v>9497</v>
      </c>
      <c r="I45" s="185">
        <v>0</v>
      </c>
      <c r="J45" s="186">
        <v>9497</v>
      </c>
      <c r="K45" s="188">
        <v>100</v>
      </c>
      <c r="L45" s="189" t="s">
        <v>161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9110074</v>
      </c>
      <c r="F46" s="193">
        <v>0</v>
      </c>
      <c r="G46" s="194">
        <v>9110074</v>
      </c>
      <c r="H46" s="195">
        <v>9110074</v>
      </c>
      <c r="I46" s="193">
        <v>0</v>
      </c>
      <c r="J46" s="194">
        <v>9110074</v>
      </c>
      <c r="K46" s="196">
        <v>100</v>
      </c>
      <c r="L46" s="197" t="s">
        <v>161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1713720</v>
      </c>
      <c r="F47" s="200">
        <v>0</v>
      </c>
      <c r="G47" s="201">
        <v>1713720</v>
      </c>
      <c r="H47" s="202">
        <v>1713720</v>
      </c>
      <c r="I47" s="200">
        <v>0</v>
      </c>
      <c r="J47" s="201">
        <v>1713720</v>
      </c>
      <c r="K47" s="203">
        <v>100</v>
      </c>
      <c r="L47" s="204" t="s">
        <v>161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10823794</v>
      </c>
      <c r="F48" s="207">
        <v>0</v>
      </c>
      <c r="G48" s="208">
        <v>10823794</v>
      </c>
      <c r="H48" s="209">
        <v>10823794</v>
      </c>
      <c r="I48" s="207">
        <v>0</v>
      </c>
      <c r="J48" s="208">
        <v>10823794</v>
      </c>
      <c r="K48" s="210">
        <v>100</v>
      </c>
      <c r="L48" s="211" t="s">
        <v>161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8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115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161</v>
      </c>
      <c r="L5" s="158" t="s">
        <v>161</v>
      </c>
      <c r="M5" s="159" t="s">
        <v>161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160">
        <v>581</v>
      </c>
      <c r="F7" s="161">
        <v>0</v>
      </c>
      <c r="G7" s="162">
        <v>581</v>
      </c>
      <c r="H7" s="163">
        <v>581</v>
      </c>
      <c r="I7" s="161">
        <v>0</v>
      </c>
      <c r="J7" s="162">
        <v>581</v>
      </c>
      <c r="K7" s="164">
        <v>100</v>
      </c>
      <c r="L7" s="165" t="s">
        <v>161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233"/>
      <c r="C9" s="234" t="s">
        <v>4</v>
      </c>
      <c r="D9" s="235"/>
      <c r="E9" s="167">
        <v>30580</v>
      </c>
      <c r="F9" s="168">
        <v>0</v>
      </c>
      <c r="G9" s="169">
        <v>30580</v>
      </c>
      <c r="H9" s="170">
        <v>30580</v>
      </c>
      <c r="I9" s="168">
        <v>0</v>
      </c>
      <c r="J9" s="169">
        <v>30580</v>
      </c>
      <c r="K9" s="171">
        <v>100</v>
      </c>
      <c r="L9" s="172" t="s">
        <v>161</v>
      </c>
      <c r="M9" s="173">
        <v>100</v>
      </c>
    </row>
    <row r="10" spans="1:13" ht="18" customHeight="1" x14ac:dyDescent="0.15">
      <c r="A10" s="152"/>
      <c r="B10" s="236"/>
      <c r="C10" s="237" t="s">
        <v>5</v>
      </c>
      <c r="D10" s="238"/>
      <c r="E10" s="174">
        <v>3803</v>
      </c>
      <c r="F10" s="175">
        <v>5</v>
      </c>
      <c r="G10" s="176">
        <v>3808</v>
      </c>
      <c r="H10" s="177">
        <v>3803</v>
      </c>
      <c r="I10" s="175">
        <v>5</v>
      </c>
      <c r="J10" s="176">
        <v>3808</v>
      </c>
      <c r="K10" s="178">
        <v>100</v>
      </c>
      <c r="L10" s="179">
        <v>100</v>
      </c>
      <c r="M10" s="180">
        <v>100</v>
      </c>
    </row>
    <row r="11" spans="1:13" ht="18" customHeight="1" x14ac:dyDescent="0.15">
      <c r="A11" s="152"/>
      <c r="B11" s="239"/>
      <c r="C11" s="240" t="s">
        <v>66</v>
      </c>
      <c r="D11" s="24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239"/>
      <c r="C12" s="240" t="s">
        <v>67</v>
      </c>
      <c r="D12" s="24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239"/>
      <c r="C13" s="240" t="s">
        <v>68</v>
      </c>
      <c r="D13" s="24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233"/>
      <c r="C14" s="234" t="s">
        <v>69</v>
      </c>
      <c r="D14" s="235"/>
      <c r="E14" s="167">
        <v>553</v>
      </c>
      <c r="F14" s="168">
        <v>0</v>
      </c>
      <c r="G14" s="169">
        <v>553</v>
      </c>
      <c r="H14" s="170">
        <v>553</v>
      </c>
      <c r="I14" s="168">
        <v>0</v>
      </c>
      <c r="J14" s="169">
        <v>553</v>
      </c>
      <c r="K14" s="171">
        <v>100</v>
      </c>
      <c r="L14" s="172" t="s">
        <v>161</v>
      </c>
      <c r="M14" s="173">
        <v>100</v>
      </c>
    </row>
    <row r="15" spans="1:13" ht="18" customHeight="1" x14ac:dyDescent="0.15">
      <c r="A15" s="152"/>
      <c r="B15" s="236"/>
      <c r="C15" s="237" t="s">
        <v>70</v>
      </c>
      <c r="D15" s="238"/>
      <c r="E15" s="174">
        <v>18</v>
      </c>
      <c r="F15" s="175">
        <v>0</v>
      </c>
      <c r="G15" s="176">
        <v>18</v>
      </c>
      <c r="H15" s="177">
        <v>18</v>
      </c>
      <c r="I15" s="175">
        <v>0</v>
      </c>
      <c r="J15" s="176">
        <v>18</v>
      </c>
      <c r="K15" s="178">
        <v>100</v>
      </c>
      <c r="L15" s="179" t="s">
        <v>161</v>
      </c>
      <c r="M15" s="180">
        <v>100</v>
      </c>
    </row>
    <row r="16" spans="1:13" ht="18" customHeight="1" x14ac:dyDescent="0.15">
      <c r="A16" s="152"/>
      <c r="B16" s="242"/>
      <c r="C16" s="243" t="s">
        <v>6</v>
      </c>
      <c r="D16" s="244"/>
      <c r="E16" s="153">
        <v>1217</v>
      </c>
      <c r="F16" s="154">
        <v>0</v>
      </c>
      <c r="G16" s="155">
        <v>1217</v>
      </c>
      <c r="H16" s="156">
        <v>1217</v>
      </c>
      <c r="I16" s="154">
        <v>0</v>
      </c>
      <c r="J16" s="155">
        <v>1217</v>
      </c>
      <c r="K16" s="157">
        <v>100</v>
      </c>
      <c r="L16" s="158" t="s">
        <v>161</v>
      </c>
      <c r="M16" s="159">
        <v>100</v>
      </c>
    </row>
    <row r="17" spans="1:13" ht="18" customHeight="1" x14ac:dyDescent="0.15">
      <c r="A17" s="152"/>
      <c r="B17" s="239"/>
      <c r="C17" s="240" t="s">
        <v>7</v>
      </c>
      <c r="D17" s="24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239"/>
      <c r="C18" s="240" t="s">
        <v>8</v>
      </c>
      <c r="D18" s="24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233"/>
      <c r="C19" s="234" t="s">
        <v>9</v>
      </c>
      <c r="D19" s="235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236"/>
      <c r="C20" s="237" t="s">
        <v>10</v>
      </c>
      <c r="D20" s="238"/>
      <c r="E20" s="174">
        <v>18783</v>
      </c>
      <c r="F20" s="175">
        <v>0</v>
      </c>
      <c r="G20" s="176">
        <v>18783</v>
      </c>
      <c r="H20" s="177">
        <v>18783</v>
      </c>
      <c r="I20" s="175">
        <v>0</v>
      </c>
      <c r="J20" s="176">
        <v>18783</v>
      </c>
      <c r="K20" s="178">
        <v>100</v>
      </c>
      <c r="L20" s="179" t="s">
        <v>161</v>
      </c>
      <c r="M20" s="180">
        <v>100</v>
      </c>
    </row>
    <row r="21" spans="1:13" ht="18" customHeight="1" x14ac:dyDescent="0.15">
      <c r="A21" s="152"/>
      <c r="B21" s="239"/>
      <c r="C21" s="240" t="s">
        <v>11</v>
      </c>
      <c r="D21" s="24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239"/>
      <c r="C22" s="240" t="s">
        <v>12</v>
      </c>
      <c r="D22" s="24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239"/>
      <c r="C23" s="240" t="s">
        <v>13</v>
      </c>
      <c r="D23" s="24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233"/>
      <c r="C24" s="234" t="s">
        <v>14</v>
      </c>
      <c r="D24" s="235"/>
      <c r="E24" s="167">
        <v>350</v>
      </c>
      <c r="F24" s="168">
        <v>0</v>
      </c>
      <c r="G24" s="169">
        <v>350</v>
      </c>
      <c r="H24" s="170">
        <v>350</v>
      </c>
      <c r="I24" s="168">
        <v>0</v>
      </c>
      <c r="J24" s="169">
        <v>350</v>
      </c>
      <c r="K24" s="171">
        <v>100</v>
      </c>
      <c r="L24" s="172" t="s">
        <v>161</v>
      </c>
      <c r="M24" s="173">
        <v>100</v>
      </c>
    </row>
    <row r="25" spans="1:13" ht="18" customHeight="1" x14ac:dyDescent="0.15">
      <c r="A25" s="152"/>
      <c r="B25" s="236"/>
      <c r="C25" s="237" t="s">
        <v>15</v>
      </c>
      <c r="D25" s="238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239"/>
      <c r="C26" s="240" t="s">
        <v>16</v>
      </c>
      <c r="D26" s="24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239"/>
      <c r="C27" s="240" t="s">
        <v>17</v>
      </c>
      <c r="D27" s="24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239"/>
      <c r="C28" s="240" t="s">
        <v>18</v>
      </c>
      <c r="D28" s="24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233"/>
      <c r="C29" s="234" t="s">
        <v>19</v>
      </c>
      <c r="D29" s="235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236"/>
      <c r="C30" s="237" t="s">
        <v>20</v>
      </c>
      <c r="D30" s="238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239"/>
      <c r="C31" s="240" t="s">
        <v>21</v>
      </c>
      <c r="D31" s="24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239"/>
      <c r="C32" s="240" t="s">
        <v>22</v>
      </c>
      <c r="D32" s="24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239"/>
      <c r="C33" s="240" t="s">
        <v>23</v>
      </c>
      <c r="D33" s="24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233"/>
      <c r="C34" s="234" t="s">
        <v>24</v>
      </c>
      <c r="D34" s="235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236"/>
      <c r="C35" s="237" t="s">
        <v>25</v>
      </c>
      <c r="D35" s="238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239"/>
      <c r="C36" s="240" t="s">
        <v>26</v>
      </c>
      <c r="D36" s="24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239"/>
      <c r="C37" s="240" t="s">
        <v>27</v>
      </c>
      <c r="D37" s="241"/>
      <c r="E37" s="160">
        <v>56</v>
      </c>
      <c r="F37" s="161">
        <v>0</v>
      </c>
      <c r="G37" s="162">
        <v>56</v>
      </c>
      <c r="H37" s="163">
        <v>56</v>
      </c>
      <c r="I37" s="161">
        <v>0</v>
      </c>
      <c r="J37" s="162">
        <v>56</v>
      </c>
      <c r="K37" s="164">
        <v>100</v>
      </c>
      <c r="L37" s="165" t="s">
        <v>161</v>
      </c>
      <c r="M37" s="166">
        <v>100</v>
      </c>
    </row>
    <row r="38" spans="1:13" ht="18" customHeight="1" x14ac:dyDescent="0.15">
      <c r="A38" s="152"/>
      <c r="B38" s="239"/>
      <c r="C38" s="240" t="s">
        <v>28</v>
      </c>
      <c r="D38" s="24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233"/>
      <c r="C39" s="234" t="s">
        <v>29</v>
      </c>
      <c r="D39" s="235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236"/>
      <c r="C40" s="237" t="s">
        <v>30</v>
      </c>
      <c r="D40" s="238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239"/>
      <c r="C41" s="240" t="s">
        <v>71</v>
      </c>
      <c r="D41" s="241"/>
      <c r="E41" s="160">
        <v>204</v>
      </c>
      <c r="F41" s="161">
        <v>0</v>
      </c>
      <c r="G41" s="162">
        <v>204</v>
      </c>
      <c r="H41" s="163">
        <v>204</v>
      </c>
      <c r="I41" s="161">
        <v>0</v>
      </c>
      <c r="J41" s="162">
        <v>204</v>
      </c>
      <c r="K41" s="164">
        <v>100</v>
      </c>
      <c r="L41" s="165" t="s">
        <v>161</v>
      </c>
      <c r="M41" s="166">
        <v>100</v>
      </c>
    </row>
    <row r="42" spans="1:13" ht="18" customHeight="1" x14ac:dyDescent="0.15">
      <c r="A42" s="152"/>
      <c r="B42" s="239"/>
      <c r="C42" s="240" t="s">
        <v>72</v>
      </c>
      <c r="D42" s="241"/>
      <c r="E42" s="160">
        <v>1664</v>
      </c>
      <c r="F42" s="161">
        <v>0</v>
      </c>
      <c r="G42" s="162">
        <v>1664</v>
      </c>
      <c r="H42" s="163">
        <v>1664</v>
      </c>
      <c r="I42" s="161">
        <v>0</v>
      </c>
      <c r="J42" s="162">
        <v>1664</v>
      </c>
      <c r="K42" s="164">
        <v>100</v>
      </c>
      <c r="L42" s="165" t="s">
        <v>161</v>
      </c>
      <c r="M42" s="166">
        <v>100</v>
      </c>
    </row>
    <row r="43" spans="1:13" ht="18" customHeight="1" x14ac:dyDescent="0.15">
      <c r="A43" s="152"/>
      <c r="B43" s="239"/>
      <c r="C43" s="240" t="s">
        <v>31</v>
      </c>
      <c r="D43" s="24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233"/>
      <c r="C44" s="234" t="s">
        <v>32</v>
      </c>
      <c r="D44" s="235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245"/>
      <c r="C45" s="246" t="s">
        <v>33</v>
      </c>
      <c r="D45" s="247"/>
      <c r="E45" s="184">
        <v>29</v>
      </c>
      <c r="F45" s="185">
        <v>0</v>
      </c>
      <c r="G45" s="186">
        <v>29</v>
      </c>
      <c r="H45" s="187">
        <v>29</v>
      </c>
      <c r="I45" s="185">
        <v>0</v>
      </c>
      <c r="J45" s="186">
        <v>29</v>
      </c>
      <c r="K45" s="188">
        <v>100</v>
      </c>
      <c r="L45" s="189" t="s">
        <v>161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35535</v>
      </c>
      <c r="F46" s="193">
        <v>5</v>
      </c>
      <c r="G46" s="194">
        <v>35540</v>
      </c>
      <c r="H46" s="195">
        <v>35535</v>
      </c>
      <c r="I46" s="193">
        <v>5</v>
      </c>
      <c r="J46" s="194">
        <v>35540</v>
      </c>
      <c r="K46" s="196">
        <v>100</v>
      </c>
      <c r="L46" s="197">
        <v>100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22303</v>
      </c>
      <c r="F47" s="200">
        <v>0</v>
      </c>
      <c r="G47" s="201">
        <v>22303</v>
      </c>
      <c r="H47" s="202">
        <v>22303</v>
      </c>
      <c r="I47" s="200">
        <v>0</v>
      </c>
      <c r="J47" s="201">
        <v>22303</v>
      </c>
      <c r="K47" s="203">
        <v>100</v>
      </c>
      <c r="L47" s="204" t="s">
        <v>161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57838</v>
      </c>
      <c r="F48" s="207">
        <v>5</v>
      </c>
      <c r="G48" s="208">
        <v>57843</v>
      </c>
      <c r="H48" s="209">
        <v>57838</v>
      </c>
      <c r="I48" s="207">
        <v>5</v>
      </c>
      <c r="J48" s="208">
        <v>57843</v>
      </c>
      <c r="K48" s="210">
        <v>100</v>
      </c>
      <c r="L48" s="211">
        <v>100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s="248" customFormat="1" ht="14.25" thickBot="1" x14ac:dyDescent="0.2">
      <c r="B1" s="56" t="s">
        <v>116</v>
      </c>
      <c r="C1" s="56"/>
      <c r="D1" s="56"/>
      <c r="E1" s="249"/>
      <c r="F1" s="249"/>
      <c r="G1" s="249"/>
      <c r="H1" s="249"/>
      <c r="I1" s="249"/>
      <c r="J1" s="249"/>
      <c r="K1" s="56"/>
      <c r="L1" s="56"/>
      <c r="M1" s="58" t="s">
        <v>86</v>
      </c>
    </row>
    <row r="2" spans="1:13" s="250" customFormat="1" ht="15" customHeight="1" x14ac:dyDescent="0.15">
      <c r="B2" s="59"/>
      <c r="C2" s="60"/>
      <c r="D2" s="61"/>
      <c r="E2" s="376" t="s">
        <v>110</v>
      </c>
      <c r="F2" s="376"/>
      <c r="G2" s="377"/>
      <c r="H2" s="378" t="s">
        <v>111</v>
      </c>
      <c r="I2" s="376"/>
      <c r="J2" s="377"/>
      <c r="K2" s="379" t="s">
        <v>112</v>
      </c>
      <c r="L2" s="380"/>
      <c r="M2" s="381"/>
    </row>
    <row r="3" spans="1:13" ht="12" customHeight="1" x14ac:dyDescent="0.15">
      <c r="B3" s="62"/>
      <c r="C3" s="63" t="s">
        <v>113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16" t="s">
        <v>161</v>
      </c>
      <c r="L5" s="117" t="s">
        <v>161</v>
      </c>
      <c r="M5" s="118" t="s">
        <v>161</v>
      </c>
    </row>
    <row r="6" spans="1:13" ht="18" customHeight="1" x14ac:dyDescent="0.15">
      <c r="A6" s="68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86" t="s">
        <v>161</v>
      </c>
      <c r="L6" s="87" t="s">
        <v>161</v>
      </c>
      <c r="M6" s="88" t="s">
        <v>161</v>
      </c>
    </row>
    <row r="7" spans="1:13" ht="18" customHeight="1" x14ac:dyDescent="0.15">
      <c r="A7" s="68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86" t="s">
        <v>161</v>
      </c>
      <c r="L7" s="87" t="s">
        <v>161</v>
      </c>
      <c r="M7" s="88" t="s">
        <v>161</v>
      </c>
    </row>
    <row r="8" spans="1:13" ht="18" customHeight="1" x14ac:dyDescent="0.15">
      <c r="A8" s="68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86" t="s">
        <v>161</v>
      </c>
      <c r="L8" s="87" t="s">
        <v>161</v>
      </c>
      <c r="M8" s="88" t="s">
        <v>161</v>
      </c>
    </row>
    <row r="9" spans="1:13" ht="18" customHeight="1" x14ac:dyDescent="0.15">
      <c r="A9" s="68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96" t="s">
        <v>161</v>
      </c>
      <c r="L9" s="97" t="s">
        <v>161</v>
      </c>
      <c r="M9" s="98" t="s">
        <v>161</v>
      </c>
    </row>
    <row r="10" spans="1:13" ht="18" customHeight="1" x14ac:dyDescent="0.15">
      <c r="A10" s="68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06" t="s">
        <v>161</v>
      </c>
      <c r="L10" s="107" t="s">
        <v>161</v>
      </c>
      <c r="M10" s="108" t="s">
        <v>161</v>
      </c>
    </row>
    <row r="11" spans="1:13" ht="18" customHeight="1" x14ac:dyDescent="0.15">
      <c r="A11" s="68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86" t="s">
        <v>161</v>
      </c>
      <c r="L11" s="87" t="s">
        <v>161</v>
      </c>
      <c r="M11" s="88" t="s">
        <v>161</v>
      </c>
    </row>
    <row r="12" spans="1:13" ht="18" customHeight="1" x14ac:dyDescent="0.15">
      <c r="A12" s="68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86" t="s">
        <v>161</v>
      </c>
      <c r="L12" s="87" t="s">
        <v>161</v>
      </c>
      <c r="M12" s="88" t="s">
        <v>161</v>
      </c>
    </row>
    <row r="13" spans="1:13" ht="18" customHeight="1" x14ac:dyDescent="0.15">
      <c r="A13" s="68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86" t="s">
        <v>161</v>
      </c>
      <c r="L13" s="87" t="s">
        <v>161</v>
      </c>
      <c r="M13" s="88" t="s">
        <v>161</v>
      </c>
    </row>
    <row r="14" spans="1:13" ht="18" customHeight="1" x14ac:dyDescent="0.15">
      <c r="A14" s="68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96" t="s">
        <v>161</v>
      </c>
      <c r="L14" s="97" t="s">
        <v>161</v>
      </c>
      <c r="M14" s="98" t="s">
        <v>161</v>
      </c>
    </row>
    <row r="15" spans="1:13" ht="18" customHeight="1" x14ac:dyDescent="0.15">
      <c r="A15" s="68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06" t="s">
        <v>161</v>
      </c>
      <c r="L15" s="107" t="s">
        <v>161</v>
      </c>
      <c r="M15" s="108" t="s">
        <v>161</v>
      </c>
    </row>
    <row r="16" spans="1:13" ht="18" customHeight="1" x14ac:dyDescent="0.15">
      <c r="A16" s="68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16" t="s">
        <v>161</v>
      </c>
      <c r="L16" s="117" t="s">
        <v>161</v>
      </c>
      <c r="M16" s="118" t="s">
        <v>161</v>
      </c>
    </row>
    <row r="17" spans="1:13" ht="18" customHeight="1" x14ac:dyDescent="0.15">
      <c r="A17" s="68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86" t="s">
        <v>161</v>
      </c>
      <c r="L17" s="87" t="s">
        <v>161</v>
      </c>
      <c r="M17" s="88" t="s">
        <v>161</v>
      </c>
    </row>
    <row r="18" spans="1:13" ht="18" customHeight="1" x14ac:dyDescent="0.15">
      <c r="A18" s="68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86" t="s">
        <v>161</v>
      </c>
      <c r="L18" s="87" t="s">
        <v>161</v>
      </c>
      <c r="M18" s="88" t="s">
        <v>161</v>
      </c>
    </row>
    <row r="19" spans="1:13" ht="18" customHeight="1" x14ac:dyDescent="0.15">
      <c r="A19" s="68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96" t="s">
        <v>161</v>
      </c>
      <c r="L19" s="97" t="s">
        <v>161</v>
      </c>
      <c r="M19" s="98" t="s">
        <v>161</v>
      </c>
    </row>
    <row r="20" spans="1:13" ht="18" customHeight="1" x14ac:dyDescent="0.15">
      <c r="A20" s="68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06" t="s">
        <v>161</v>
      </c>
      <c r="L20" s="107" t="s">
        <v>161</v>
      </c>
      <c r="M20" s="108" t="s">
        <v>161</v>
      </c>
    </row>
    <row r="21" spans="1:13" ht="18" customHeight="1" x14ac:dyDescent="0.15">
      <c r="A21" s="68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86" t="s">
        <v>161</v>
      </c>
      <c r="L21" s="87" t="s">
        <v>161</v>
      </c>
      <c r="M21" s="88" t="s">
        <v>161</v>
      </c>
    </row>
    <row r="22" spans="1:13" ht="18" customHeight="1" x14ac:dyDescent="0.15">
      <c r="A22" s="68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86" t="s">
        <v>161</v>
      </c>
      <c r="L22" s="87" t="s">
        <v>161</v>
      </c>
      <c r="M22" s="88" t="s">
        <v>161</v>
      </c>
    </row>
    <row r="23" spans="1:13" ht="18" customHeight="1" x14ac:dyDescent="0.15">
      <c r="A23" s="68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86" t="s">
        <v>161</v>
      </c>
      <c r="L23" s="87" t="s">
        <v>161</v>
      </c>
      <c r="M23" s="88" t="s">
        <v>161</v>
      </c>
    </row>
    <row r="24" spans="1:13" ht="18" customHeight="1" x14ac:dyDescent="0.15">
      <c r="A24" s="68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96" t="s">
        <v>161</v>
      </c>
      <c r="L24" s="97" t="s">
        <v>161</v>
      </c>
      <c r="M24" s="98" t="s">
        <v>161</v>
      </c>
    </row>
    <row r="25" spans="1:13" ht="18" customHeight="1" x14ac:dyDescent="0.15">
      <c r="A25" s="68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06" t="s">
        <v>161</v>
      </c>
      <c r="L25" s="107" t="s">
        <v>161</v>
      </c>
      <c r="M25" s="108" t="s">
        <v>161</v>
      </c>
    </row>
    <row r="26" spans="1:13" ht="18" customHeight="1" x14ac:dyDescent="0.15">
      <c r="A26" s="68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86" t="s">
        <v>161</v>
      </c>
      <c r="L26" s="87" t="s">
        <v>161</v>
      </c>
      <c r="M26" s="88" t="s">
        <v>161</v>
      </c>
    </row>
    <row r="27" spans="1:13" ht="18" customHeight="1" x14ac:dyDescent="0.15">
      <c r="A27" s="68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86" t="s">
        <v>161</v>
      </c>
      <c r="L27" s="87" t="s">
        <v>161</v>
      </c>
      <c r="M27" s="88" t="s">
        <v>161</v>
      </c>
    </row>
    <row r="28" spans="1:13" ht="18" customHeight="1" x14ac:dyDescent="0.15">
      <c r="A28" s="68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86" t="s">
        <v>161</v>
      </c>
      <c r="L28" s="87" t="s">
        <v>161</v>
      </c>
      <c r="M28" s="88" t="s">
        <v>161</v>
      </c>
    </row>
    <row r="29" spans="1:13" ht="18" customHeight="1" x14ac:dyDescent="0.15">
      <c r="A29" s="68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96" t="s">
        <v>161</v>
      </c>
      <c r="L29" s="97" t="s">
        <v>161</v>
      </c>
      <c r="M29" s="98" t="s">
        <v>161</v>
      </c>
    </row>
    <row r="30" spans="1:13" ht="18" customHeight="1" x14ac:dyDescent="0.15">
      <c r="A30" s="68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06" t="s">
        <v>161</v>
      </c>
      <c r="L30" s="107" t="s">
        <v>161</v>
      </c>
      <c r="M30" s="108" t="s">
        <v>161</v>
      </c>
    </row>
    <row r="31" spans="1:13" ht="18" customHeight="1" x14ac:dyDescent="0.15">
      <c r="A31" s="68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86" t="s">
        <v>161</v>
      </c>
      <c r="L31" s="87" t="s">
        <v>161</v>
      </c>
      <c r="M31" s="88" t="s">
        <v>161</v>
      </c>
    </row>
    <row r="32" spans="1:13" ht="18" customHeight="1" x14ac:dyDescent="0.15">
      <c r="A32" s="68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86" t="s">
        <v>161</v>
      </c>
      <c r="L32" s="87" t="s">
        <v>161</v>
      </c>
      <c r="M32" s="88" t="s">
        <v>161</v>
      </c>
    </row>
    <row r="33" spans="1:13" ht="18" customHeight="1" x14ac:dyDescent="0.15">
      <c r="A33" s="68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86" t="s">
        <v>161</v>
      </c>
      <c r="L33" s="87" t="s">
        <v>161</v>
      </c>
      <c r="M33" s="88" t="s">
        <v>161</v>
      </c>
    </row>
    <row r="34" spans="1:13" ht="18" customHeight="1" x14ac:dyDescent="0.15">
      <c r="A34" s="68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96" t="s">
        <v>161</v>
      </c>
      <c r="L34" s="97" t="s">
        <v>161</v>
      </c>
      <c r="M34" s="98" t="s">
        <v>161</v>
      </c>
    </row>
    <row r="35" spans="1:13" ht="18" customHeight="1" x14ac:dyDescent="0.15">
      <c r="A35" s="68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06" t="s">
        <v>161</v>
      </c>
      <c r="L35" s="107" t="s">
        <v>161</v>
      </c>
      <c r="M35" s="108" t="s">
        <v>161</v>
      </c>
    </row>
    <row r="36" spans="1:13" ht="18" customHeight="1" x14ac:dyDescent="0.15">
      <c r="A36" s="68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86" t="s">
        <v>161</v>
      </c>
      <c r="L36" s="87" t="s">
        <v>161</v>
      </c>
      <c r="M36" s="88" t="s">
        <v>161</v>
      </c>
    </row>
    <row r="37" spans="1:13" ht="18" customHeight="1" x14ac:dyDescent="0.15">
      <c r="A37" s="68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86" t="s">
        <v>161</v>
      </c>
      <c r="L37" s="87" t="s">
        <v>161</v>
      </c>
      <c r="M37" s="88" t="s">
        <v>161</v>
      </c>
    </row>
    <row r="38" spans="1:13" ht="18" customHeight="1" x14ac:dyDescent="0.15">
      <c r="A38" s="68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86" t="s">
        <v>161</v>
      </c>
      <c r="L38" s="87" t="s">
        <v>161</v>
      </c>
      <c r="M38" s="88" t="s">
        <v>161</v>
      </c>
    </row>
    <row r="39" spans="1:13" ht="18" customHeight="1" x14ac:dyDescent="0.15">
      <c r="A39" s="68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96" t="s">
        <v>161</v>
      </c>
      <c r="L39" s="97" t="s">
        <v>161</v>
      </c>
      <c r="M39" s="98" t="s">
        <v>161</v>
      </c>
    </row>
    <row r="40" spans="1:13" ht="18" customHeight="1" x14ac:dyDescent="0.15">
      <c r="A40" s="68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06" t="s">
        <v>161</v>
      </c>
      <c r="L40" s="107" t="s">
        <v>161</v>
      </c>
      <c r="M40" s="108" t="s">
        <v>161</v>
      </c>
    </row>
    <row r="41" spans="1:13" ht="18" customHeight="1" x14ac:dyDescent="0.15">
      <c r="A41" s="68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86" t="s">
        <v>161</v>
      </c>
      <c r="L41" s="87" t="s">
        <v>161</v>
      </c>
      <c r="M41" s="88" t="s">
        <v>161</v>
      </c>
    </row>
    <row r="42" spans="1:13" ht="18" customHeight="1" x14ac:dyDescent="0.15">
      <c r="A42" s="68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86" t="s">
        <v>161</v>
      </c>
      <c r="L42" s="87" t="s">
        <v>161</v>
      </c>
      <c r="M42" s="88" t="s">
        <v>161</v>
      </c>
    </row>
    <row r="43" spans="1:13" ht="18" customHeight="1" x14ac:dyDescent="0.15">
      <c r="A43" s="68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86" t="s">
        <v>161</v>
      </c>
      <c r="L43" s="87" t="s">
        <v>161</v>
      </c>
      <c r="M43" s="88" t="s">
        <v>161</v>
      </c>
    </row>
    <row r="44" spans="1:13" ht="18" customHeight="1" x14ac:dyDescent="0.15">
      <c r="A44" s="68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96" t="s">
        <v>161</v>
      </c>
      <c r="L44" s="97" t="s">
        <v>161</v>
      </c>
      <c r="M44" s="98" t="s">
        <v>161</v>
      </c>
    </row>
    <row r="45" spans="1:13" ht="18" customHeight="1" thickBot="1" x14ac:dyDescent="0.2">
      <c r="A45" s="68"/>
      <c r="B45" s="99"/>
      <c r="C45" s="100" t="s">
        <v>33</v>
      </c>
      <c r="D45" s="101"/>
      <c r="E45" s="174">
        <v>0</v>
      </c>
      <c r="F45" s="175">
        <v>0</v>
      </c>
      <c r="G45" s="176">
        <v>0</v>
      </c>
      <c r="H45" s="177">
        <v>0</v>
      </c>
      <c r="I45" s="175">
        <v>0</v>
      </c>
      <c r="J45" s="176">
        <v>0</v>
      </c>
      <c r="K45" s="106" t="s">
        <v>161</v>
      </c>
      <c r="L45" s="107" t="s">
        <v>161</v>
      </c>
      <c r="M45" s="108" t="s">
        <v>161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27" t="s">
        <v>161</v>
      </c>
      <c r="L46" s="128" t="s">
        <v>161</v>
      </c>
      <c r="M46" s="129" t="s">
        <v>161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137" t="s">
        <v>161</v>
      </c>
      <c r="L47" s="138" t="s">
        <v>161</v>
      </c>
      <c r="M47" s="139" t="s">
        <v>161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147" t="s">
        <v>161</v>
      </c>
      <c r="L48" s="148" t="s">
        <v>161</v>
      </c>
      <c r="M48" s="149" t="s">
        <v>161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15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117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298">
        <v>0</v>
      </c>
      <c r="F5" s="154">
        <v>0</v>
      </c>
      <c r="G5" s="155">
        <v>0</v>
      </c>
      <c r="H5" s="156">
        <v>0</v>
      </c>
      <c r="I5" s="312">
        <v>0</v>
      </c>
      <c r="J5" s="155">
        <v>0</v>
      </c>
      <c r="K5" s="157" t="s">
        <v>161</v>
      </c>
      <c r="L5" s="158" t="s">
        <v>161</v>
      </c>
      <c r="M5" s="159" t="s">
        <v>161</v>
      </c>
    </row>
    <row r="6" spans="1:13" ht="18" customHeight="1" x14ac:dyDescent="0.15">
      <c r="A6" s="152"/>
      <c r="B6" s="79"/>
      <c r="C6" s="80" t="s">
        <v>1</v>
      </c>
      <c r="D6" s="81"/>
      <c r="E6" s="308">
        <v>0</v>
      </c>
      <c r="F6" s="161">
        <v>0</v>
      </c>
      <c r="G6" s="162">
        <v>0</v>
      </c>
      <c r="H6" s="163">
        <v>0</v>
      </c>
      <c r="I6" s="313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308">
        <v>0</v>
      </c>
      <c r="F7" s="161">
        <v>0</v>
      </c>
      <c r="G7" s="162">
        <v>0</v>
      </c>
      <c r="H7" s="163">
        <v>0</v>
      </c>
      <c r="I7" s="313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308">
        <v>0</v>
      </c>
      <c r="F8" s="161">
        <v>0</v>
      </c>
      <c r="G8" s="162">
        <v>0</v>
      </c>
      <c r="H8" s="163">
        <v>0</v>
      </c>
      <c r="I8" s="313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89"/>
      <c r="C9" s="90" t="s">
        <v>4</v>
      </c>
      <c r="D9" s="91"/>
      <c r="E9" s="309">
        <v>0</v>
      </c>
      <c r="F9" s="168">
        <v>0</v>
      </c>
      <c r="G9" s="169">
        <v>0</v>
      </c>
      <c r="H9" s="170">
        <v>0</v>
      </c>
      <c r="I9" s="314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310">
        <v>0</v>
      </c>
      <c r="F10" s="175">
        <v>0</v>
      </c>
      <c r="G10" s="176">
        <v>0</v>
      </c>
      <c r="H10" s="177">
        <v>0</v>
      </c>
      <c r="I10" s="31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308">
        <v>0</v>
      </c>
      <c r="F11" s="161">
        <v>0</v>
      </c>
      <c r="G11" s="162">
        <v>0</v>
      </c>
      <c r="H11" s="163">
        <v>0</v>
      </c>
      <c r="I11" s="313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308">
        <v>0</v>
      </c>
      <c r="F12" s="161">
        <v>0</v>
      </c>
      <c r="G12" s="162">
        <v>0</v>
      </c>
      <c r="H12" s="163">
        <v>0</v>
      </c>
      <c r="I12" s="313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79"/>
      <c r="C13" s="80" t="s">
        <v>68</v>
      </c>
      <c r="D13" s="81"/>
      <c r="E13" s="308">
        <v>0</v>
      </c>
      <c r="F13" s="161">
        <v>0</v>
      </c>
      <c r="G13" s="162">
        <v>0</v>
      </c>
      <c r="H13" s="163">
        <v>0</v>
      </c>
      <c r="I13" s="313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309">
        <v>0</v>
      </c>
      <c r="F14" s="168">
        <v>0</v>
      </c>
      <c r="G14" s="169">
        <v>0</v>
      </c>
      <c r="H14" s="170">
        <v>0</v>
      </c>
      <c r="I14" s="314">
        <v>0</v>
      </c>
      <c r="J14" s="169">
        <v>0</v>
      </c>
      <c r="K14" s="171" t="s">
        <v>161</v>
      </c>
      <c r="L14" s="172" t="s">
        <v>161</v>
      </c>
      <c r="M14" s="173" t="s">
        <v>161</v>
      </c>
    </row>
    <row r="15" spans="1:13" ht="18" customHeight="1" x14ac:dyDescent="0.15">
      <c r="A15" s="152"/>
      <c r="B15" s="99"/>
      <c r="C15" s="100" t="s">
        <v>70</v>
      </c>
      <c r="D15" s="101"/>
      <c r="E15" s="310">
        <v>0</v>
      </c>
      <c r="F15" s="175">
        <v>0</v>
      </c>
      <c r="G15" s="176">
        <v>0</v>
      </c>
      <c r="H15" s="177">
        <v>0</v>
      </c>
      <c r="I15" s="315">
        <v>0</v>
      </c>
      <c r="J15" s="176">
        <v>0</v>
      </c>
      <c r="K15" s="178" t="s">
        <v>161</v>
      </c>
      <c r="L15" s="179" t="s">
        <v>161</v>
      </c>
      <c r="M15" s="180" t="s">
        <v>161</v>
      </c>
    </row>
    <row r="16" spans="1:13" ht="18" customHeight="1" x14ac:dyDescent="0.15">
      <c r="A16" s="152"/>
      <c r="B16" s="109"/>
      <c r="C16" s="110" t="s">
        <v>6</v>
      </c>
      <c r="D16" s="111"/>
      <c r="E16" s="298">
        <v>0</v>
      </c>
      <c r="F16" s="154">
        <v>0</v>
      </c>
      <c r="G16" s="155">
        <v>0</v>
      </c>
      <c r="H16" s="156">
        <v>0</v>
      </c>
      <c r="I16" s="312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308">
        <v>0</v>
      </c>
      <c r="F17" s="161">
        <v>0</v>
      </c>
      <c r="G17" s="162">
        <v>0</v>
      </c>
      <c r="H17" s="163">
        <v>0</v>
      </c>
      <c r="I17" s="313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308">
        <v>0</v>
      </c>
      <c r="F18" s="161">
        <v>0</v>
      </c>
      <c r="G18" s="162">
        <v>0</v>
      </c>
      <c r="H18" s="163">
        <v>0</v>
      </c>
      <c r="I18" s="313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309">
        <v>0</v>
      </c>
      <c r="F19" s="168">
        <v>0</v>
      </c>
      <c r="G19" s="169">
        <v>0</v>
      </c>
      <c r="H19" s="170">
        <v>0</v>
      </c>
      <c r="I19" s="314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310">
        <v>0</v>
      </c>
      <c r="F20" s="175">
        <v>0</v>
      </c>
      <c r="G20" s="176">
        <v>0</v>
      </c>
      <c r="H20" s="177">
        <v>0</v>
      </c>
      <c r="I20" s="315">
        <v>0</v>
      </c>
      <c r="J20" s="176">
        <v>0</v>
      </c>
      <c r="K20" s="178" t="s">
        <v>161</v>
      </c>
      <c r="L20" s="179" t="s">
        <v>161</v>
      </c>
      <c r="M20" s="180" t="s">
        <v>161</v>
      </c>
    </row>
    <row r="21" spans="1:13" ht="18" customHeight="1" x14ac:dyDescent="0.15">
      <c r="A21" s="152"/>
      <c r="B21" s="79"/>
      <c r="C21" s="80" t="s">
        <v>11</v>
      </c>
      <c r="D21" s="81"/>
      <c r="E21" s="308">
        <v>0</v>
      </c>
      <c r="F21" s="161">
        <v>0</v>
      </c>
      <c r="G21" s="162">
        <v>0</v>
      </c>
      <c r="H21" s="163">
        <v>0</v>
      </c>
      <c r="I21" s="313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308">
        <v>0</v>
      </c>
      <c r="F22" s="161">
        <v>0</v>
      </c>
      <c r="G22" s="162">
        <v>0</v>
      </c>
      <c r="H22" s="163">
        <v>0</v>
      </c>
      <c r="I22" s="313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308">
        <v>0</v>
      </c>
      <c r="F23" s="161">
        <v>0</v>
      </c>
      <c r="G23" s="162">
        <v>0</v>
      </c>
      <c r="H23" s="163">
        <v>0</v>
      </c>
      <c r="I23" s="313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309">
        <v>0</v>
      </c>
      <c r="F24" s="168">
        <v>0</v>
      </c>
      <c r="G24" s="169">
        <v>0</v>
      </c>
      <c r="H24" s="170">
        <v>0</v>
      </c>
      <c r="I24" s="314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310">
        <v>0</v>
      </c>
      <c r="F25" s="175">
        <v>0</v>
      </c>
      <c r="G25" s="176">
        <v>0</v>
      </c>
      <c r="H25" s="177">
        <v>0</v>
      </c>
      <c r="I25" s="31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308">
        <v>0</v>
      </c>
      <c r="F26" s="161">
        <v>0</v>
      </c>
      <c r="G26" s="162">
        <v>0</v>
      </c>
      <c r="H26" s="163">
        <v>0</v>
      </c>
      <c r="I26" s="313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308">
        <v>0</v>
      </c>
      <c r="F27" s="161">
        <v>0</v>
      </c>
      <c r="G27" s="162">
        <v>0</v>
      </c>
      <c r="H27" s="163">
        <v>0</v>
      </c>
      <c r="I27" s="313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79"/>
      <c r="C28" s="80" t="s">
        <v>18</v>
      </c>
      <c r="D28" s="81"/>
      <c r="E28" s="308">
        <v>0</v>
      </c>
      <c r="F28" s="161">
        <v>0</v>
      </c>
      <c r="G28" s="162">
        <v>0</v>
      </c>
      <c r="H28" s="163">
        <v>0</v>
      </c>
      <c r="I28" s="313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309">
        <v>0</v>
      </c>
      <c r="F29" s="168">
        <v>0</v>
      </c>
      <c r="G29" s="169">
        <v>0</v>
      </c>
      <c r="H29" s="170">
        <v>0</v>
      </c>
      <c r="I29" s="314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310">
        <v>0</v>
      </c>
      <c r="F30" s="175">
        <v>0</v>
      </c>
      <c r="G30" s="176">
        <v>0</v>
      </c>
      <c r="H30" s="177">
        <v>0</v>
      </c>
      <c r="I30" s="31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308">
        <v>0</v>
      </c>
      <c r="F31" s="161">
        <v>0</v>
      </c>
      <c r="G31" s="162">
        <v>0</v>
      </c>
      <c r="H31" s="163">
        <v>0</v>
      </c>
      <c r="I31" s="313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308">
        <v>0</v>
      </c>
      <c r="F32" s="161">
        <v>0</v>
      </c>
      <c r="G32" s="162">
        <v>0</v>
      </c>
      <c r="H32" s="163">
        <v>0</v>
      </c>
      <c r="I32" s="313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308">
        <v>0</v>
      </c>
      <c r="F33" s="161">
        <v>0</v>
      </c>
      <c r="G33" s="162">
        <v>0</v>
      </c>
      <c r="H33" s="163">
        <v>0</v>
      </c>
      <c r="I33" s="313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89"/>
      <c r="C34" s="90" t="s">
        <v>24</v>
      </c>
      <c r="D34" s="91"/>
      <c r="E34" s="309">
        <v>0</v>
      </c>
      <c r="F34" s="168">
        <v>0</v>
      </c>
      <c r="G34" s="169">
        <v>0</v>
      </c>
      <c r="H34" s="170">
        <v>0</v>
      </c>
      <c r="I34" s="314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310">
        <v>0</v>
      </c>
      <c r="F35" s="175">
        <v>0</v>
      </c>
      <c r="G35" s="176">
        <v>0</v>
      </c>
      <c r="H35" s="177">
        <v>0</v>
      </c>
      <c r="I35" s="31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308">
        <v>0</v>
      </c>
      <c r="F36" s="161">
        <v>0</v>
      </c>
      <c r="G36" s="162">
        <v>0</v>
      </c>
      <c r="H36" s="163">
        <v>0</v>
      </c>
      <c r="I36" s="313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308">
        <v>0</v>
      </c>
      <c r="F37" s="161">
        <v>0</v>
      </c>
      <c r="G37" s="162">
        <v>0</v>
      </c>
      <c r="H37" s="163">
        <v>0</v>
      </c>
      <c r="I37" s="313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308">
        <v>0</v>
      </c>
      <c r="F38" s="161">
        <v>0</v>
      </c>
      <c r="G38" s="162">
        <v>0</v>
      </c>
      <c r="H38" s="163">
        <v>0</v>
      </c>
      <c r="I38" s="313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309">
        <v>0</v>
      </c>
      <c r="F39" s="168">
        <v>0</v>
      </c>
      <c r="G39" s="169">
        <v>0</v>
      </c>
      <c r="H39" s="170">
        <v>0</v>
      </c>
      <c r="I39" s="314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99"/>
      <c r="C40" s="100" t="s">
        <v>30</v>
      </c>
      <c r="D40" s="101"/>
      <c r="E40" s="310">
        <v>0</v>
      </c>
      <c r="F40" s="175">
        <v>0</v>
      </c>
      <c r="G40" s="176">
        <v>0</v>
      </c>
      <c r="H40" s="177">
        <v>0</v>
      </c>
      <c r="I40" s="31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79"/>
      <c r="C41" s="80" t="s">
        <v>71</v>
      </c>
      <c r="D41" s="81"/>
      <c r="E41" s="308">
        <v>0</v>
      </c>
      <c r="F41" s="161">
        <v>0</v>
      </c>
      <c r="G41" s="162">
        <v>0</v>
      </c>
      <c r="H41" s="163">
        <v>0</v>
      </c>
      <c r="I41" s="313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308">
        <v>0</v>
      </c>
      <c r="F42" s="161">
        <v>0</v>
      </c>
      <c r="G42" s="162">
        <v>0</v>
      </c>
      <c r="H42" s="163">
        <v>0</v>
      </c>
      <c r="I42" s="313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308">
        <v>0</v>
      </c>
      <c r="F43" s="161">
        <v>0</v>
      </c>
      <c r="G43" s="162">
        <v>0</v>
      </c>
      <c r="H43" s="163">
        <v>0</v>
      </c>
      <c r="I43" s="313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309">
        <v>0</v>
      </c>
      <c r="F44" s="168">
        <v>0</v>
      </c>
      <c r="G44" s="169">
        <v>0</v>
      </c>
      <c r="H44" s="170">
        <v>0</v>
      </c>
      <c r="I44" s="314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185">
        <v>0</v>
      </c>
      <c r="G45" s="186">
        <v>0</v>
      </c>
      <c r="H45" s="187">
        <v>0</v>
      </c>
      <c r="I45" s="316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161</v>
      </c>
      <c r="L46" s="197" t="s">
        <v>161</v>
      </c>
      <c r="M46" s="198" t="s">
        <v>161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161</v>
      </c>
      <c r="L47" s="204" t="s">
        <v>161</v>
      </c>
      <c r="M47" s="205" t="s">
        <v>161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210" t="s">
        <v>161</v>
      </c>
      <c r="L48" s="211" t="s">
        <v>161</v>
      </c>
      <c r="M48" s="212" t="s">
        <v>161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15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118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161</v>
      </c>
      <c r="L5" s="158" t="s">
        <v>161</v>
      </c>
      <c r="M5" s="159" t="s">
        <v>161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161</v>
      </c>
      <c r="L14" s="172" t="s">
        <v>161</v>
      </c>
      <c r="M14" s="173" t="s">
        <v>161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161</v>
      </c>
      <c r="L15" s="179" t="s">
        <v>161</v>
      </c>
      <c r="M15" s="180" t="s">
        <v>161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161</v>
      </c>
      <c r="L20" s="179" t="s">
        <v>161</v>
      </c>
      <c r="M20" s="180" t="s">
        <v>161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161</v>
      </c>
      <c r="L46" s="197" t="s">
        <v>161</v>
      </c>
      <c r="M46" s="198" t="s">
        <v>161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161</v>
      </c>
      <c r="L47" s="204" t="s">
        <v>161</v>
      </c>
      <c r="M47" s="205" t="s">
        <v>161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210" t="s">
        <v>161</v>
      </c>
      <c r="L48" s="211" t="s">
        <v>161</v>
      </c>
      <c r="M48" s="212" t="s">
        <v>161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s="248" customFormat="1" ht="14.25" thickBot="1" x14ac:dyDescent="0.2">
      <c r="B1" s="56" t="s">
        <v>119</v>
      </c>
      <c r="C1" s="56"/>
      <c r="D1" s="56"/>
      <c r="E1" s="249"/>
      <c r="F1" s="249"/>
      <c r="G1" s="249"/>
      <c r="H1" s="249"/>
      <c r="I1" s="249"/>
      <c r="J1" s="249"/>
      <c r="K1" s="56"/>
      <c r="L1" s="56"/>
      <c r="M1" s="58" t="s">
        <v>86</v>
      </c>
    </row>
    <row r="2" spans="1:13" s="250" customFormat="1" ht="15" customHeight="1" x14ac:dyDescent="0.15">
      <c r="B2" s="59"/>
      <c r="C2" s="60"/>
      <c r="D2" s="61"/>
      <c r="E2" s="376" t="s">
        <v>110</v>
      </c>
      <c r="F2" s="376"/>
      <c r="G2" s="377"/>
      <c r="H2" s="378" t="s">
        <v>111</v>
      </c>
      <c r="I2" s="376"/>
      <c r="J2" s="377"/>
      <c r="K2" s="379" t="s">
        <v>112</v>
      </c>
      <c r="L2" s="380"/>
      <c r="M2" s="381"/>
    </row>
    <row r="3" spans="1:13" ht="12" customHeight="1" x14ac:dyDescent="0.15">
      <c r="B3" s="62"/>
      <c r="C3" s="63" t="s">
        <v>113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1020350</v>
      </c>
      <c r="F5" s="113">
        <v>4168</v>
      </c>
      <c r="G5" s="114">
        <v>1024518</v>
      </c>
      <c r="H5" s="115">
        <v>1020524</v>
      </c>
      <c r="I5" s="113">
        <v>4168</v>
      </c>
      <c r="J5" s="114">
        <v>1024692</v>
      </c>
      <c r="K5" s="116">
        <v>100.01705297201941</v>
      </c>
      <c r="L5" s="117">
        <v>100</v>
      </c>
      <c r="M5" s="118">
        <v>100.01698359618865</v>
      </c>
    </row>
    <row r="6" spans="1:13" ht="18" customHeight="1" x14ac:dyDescent="0.15">
      <c r="A6" s="68"/>
      <c r="B6" s="79"/>
      <c r="C6" s="80" t="s">
        <v>1</v>
      </c>
      <c r="D6" s="81"/>
      <c r="E6" s="82">
        <v>4059</v>
      </c>
      <c r="F6" s="83">
        <v>0</v>
      </c>
      <c r="G6" s="84">
        <v>4059</v>
      </c>
      <c r="H6" s="85">
        <v>4059</v>
      </c>
      <c r="I6" s="83">
        <v>0</v>
      </c>
      <c r="J6" s="84">
        <v>4059</v>
      </c>
      <c r="K6" s="86">
        <v>100</v>
      </c>
      <c r="L6" s="87" t="s">
        <v>161</v>
      </c>
      <c r="M6" s="88">
        <v>100</v>
      </c>
    </row>
    <row r="7" spans="1:13" ht="18" customHeight="1" x14ac:dyDescent="0.15">
      <c r="A7" s="68"/>
      <c r="B7" s="79"/>
      <c r="C7" s="80" t="s">
        <v>2</v>
      </c>
      <c r="D7" s="81"/>
      <c r="E7" s="82">
        <v>0</v>
      </c>
      <c r="F7" s="83">
        <v>0</v>
      </c>
      <c r="G7" s="84">
        <v>0</v>
      </c>
      <c r="H7" s="85">
        <v>0</v>
      </c>
      <c r="I7" s="83">
        <v>0</v>
      </c>
      <c r="J7" s="84">
        <v>0</v>
      </c>
      <c r="K7" s="86" t="s">
        <v>161</v>
      </c>
      <c r="L7" s="87" t="s">
        <v>161</v>
      </c>
      <c r="M7" s="88" t="s">
        <v>161</v>
      </c>
    </row>
    <row r="8" spans="1:13" ht="18" customHeight="1" x14ac:dyDescent="0.15">
      <c r="A8" s="68"/>
      <c r="B8" s="79"/>
      <c r="C8" s="80" t="s">
        <v>3</v>
      </c>
      <c r="D8" s="81"/>
      <c r="E8" s="82">
        <v>8841</v>
      </c>
      <c r="F8" s="83">
        <v>0</v>
      </c>
      <c r="G8" s="84">
        <v>8841</v>
      </c>
      <c r="H8" s="85">
        <v>8841</v>
      </c>
      <c r="I8" s="83">
        <v>0</v>
      </c>
      <c r="J8" s="84">
        <v>8841</v>
      </c>
      <c r="K8" s="86">
        <v>100</v>
      </c>
      <c r="L8" s="87" t="s">
        <v>161</v>
      </c>
      <c r="M8" s="88">
        <v>100</v>
      </c>
    </row>
    <row r="9" spans="1:13" ht="18" customHeight="1" x14ac:dyDescent="0.15">
      <c r="A9" s="68"/>
      <c r="B9" s="89"/>
      <c r="C9" s="90" t="s">
        <v>4</v>
      </c>
      <c r="D9" s="91"/>
      <c r="E9" s="92">
        <v>0</v>
      </c>
      <c r="F9" s="93">
        <v>0</v>
      </c>
      <c r="G9" s="94">
        <v>0</v>
      </c>
      <c r="H9" s="95">
        <v>0</v>
      </c>
      <c r="I9" s="93">
        <v>0</v>
      </c>
      <c r="J9" s="94">
        <v>0</v>
      </c>
      <c r="K9" s="96" t="s">
        <v>161</v>
      </c>
      <c r="L9" s="97" t="s">
        <v>161</v>
      </c>
      <c r="M9" s="98" t="s">
        <v>161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0</v>
      </c>
      <c r="F10" s="103">
        <v>0</v>
      </c>
      <c r="G10" s="104">
        <v>0</v>
      </c>
      <c r="H10" s="105">
        <v>0</v>
      </c>
      <c r="I10" s="103">
        <v>0</v>
      </c>
      <c r="J10" s="104">
        <v>0</v>
      </c>
      <c r="K10" s="106" t="s">
        <v>161</v>
      </c>
      <c r="L10" s="107" t="s">
        <v>161</v>
      </c>
      <c r="M10" s="108" t="s">
        <v>161</v>
      </c>
    </row>
    <row r="11" spans="1:13" ht="18" customHeight="1" x14ac:dyDescent="0.15">
      <c r="A11" s="68"/>
      <c r="B11" s="79"/>
      <c r="C11" s="80" t="s">
        <v>66</v>
      </c>
      <c r="D11" s="81"/>
      <c r="E11" s="82">
        <v>0</v>
      </c>
      <c r="F11" s="83">
        <v>0</v>
      </c>
      <c r="G11" s="84">
        <v>0</v>
      </c>
      <c r="H11" s="85">
        <v>0</v>
      </c>
      <c r="I11" s="83">
        <v>0</v>
      </c>
      <c r="J11" s="84">
        <v>0</v>
      </c>
      <c r="K11" s="86" t="s">
        <v>161</v>
      </c>
      <c r="L11" s="87" t="s">
        <v>161</v>
      </c>
      <c r="M11" s="88" t="s">
        <v>161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28896</v>
      </c>
      <c r="F12" s="83">
        <v>0</v>
      </c>
      <c r="G12" s="84">
        <v>28896</v>
      </c>
      <c r="H12" s="85">
        <v>28896</v>
      </c>
      <c r="I12" s="83">
        <v>0</v>
      </c>
      <c r="J12" s="84">
        <v>28896</v>
      </c>
      <c r="K12" s="86">
        <v>100</v>
      </c>
      <c r="L12" s="87" t="s">
        <v>161</v>
      </c>
      <c r="M12" s="88">
        <v>100</v>
      </c>
    </row>
    <row r="13" spans="1:13" ht="18" customHeight="1" x14ac:dyDescent="0.15">
      <c r="A13" s="68"/>
      <c r="B13" s="79"/>
      <c r="C13" s="80" t="s">
        <v>68</v>
      </c>
      <c r="D13" s="81"/>
      <c r="E13" s="82">
        <v>0</v>
      </c>
      <c r="F13" s="83">
        <v>0</v>
      </c>
      <c r="G13" s="84">
        <v>0</v>
      </c>
      <c r="H13" s="85">
        <v>0</v>
      </c>
      <c r="I13" s="83">
        <v>0</v>
      </c>
      <c r="J13" s="84">
        <v>0</v>
      </c>
      <c r="K13" s="86" t="s">
        <v>161</v>
      </c>
      <c r="L13" s="87" t="s">
        <v>161</v>
      </c>
      <c r="M13" s="88" t="s">
        <v>161</v>
      </c>
    </row>
    <row r="14" spans="1:13" ht="18" customHeight="1" x14ac:dyDescent="0.15">
      <c r="A14" s="68"/>
      <c r="B14" s="89"/>
      <c r="C14" s="90" t="s">
        <v>69</v>
      </c>
      <c r="D14" s="91"/>
      <c r="E14" s="92">
        <v>15880</v>
      </c>
      <c r="F14" s="93">
        <v>0</v>
      </c>
      <c r="G14" s="94">
        <v>15880</v>
      </c>
      <c r="H14" s="95">
        <v>15880</v>
      </c>
      <c r="I14" s="93">
        <v>0</v>
      </c>
      <c r="J14" s="94">
        <v>15880</v>
      </c>
      <c r="K14" s="96">
        <v>100</v>
      </c>
      <c r="L14" s="97" t="s">
        <v>161</v>
      </c>
      <c r="M14" s="98">
        <v>100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15221</v>
      </c>
      <c r="F15" s="103">
        <v>0</v>
      </c>
      <c r="G15" s="104">
        <v>15221</v>
      </c>
      <c r="H15" s="105">
        <v>15221</v>
      </c>
      <c r="I15" s="103">
        <v>0</v>
      </c>
      <c r="J15" s="104">
        <v>15221</v>
      </c>
      <c r="K15" s="106">
        <v>100</v>
      </c>
      <c r="L15" s="107" t="s">
        <v>161</v>
      </c>
      <c r="M15" s="108">
        <v>100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0</v>
      </c>
      <c r="F16" s="113">
        <v>0</v>
      </c>
      <c r="G16" s="114">
        <v>0</v>
      </c>
      <c r="H16" s="115">
        <v>0</v>
      </c>
      <c r="I16" s="113">
        <v>0</v>
      </c>
      <c r="J16" s="114">
        <v>0</v>
      </c>
      <c r="K16" s="116" t="s">
        <v>161</v>
      </c>
      <c r="L16" s="117" t="s">
        <v>161</v>
      </c>
      <c r="M16" s="118" t="s">
        <v>161</v>
      </c>
    </row>
    <row r="17" spans="1:13" ht="18" customHeight="1" x14ac:dyDescent="0.15">
      <c r="A17" s="68"/>
      <c r="B17" s="79"/>
      <c r="C17" s="80" t="s">
        <v>7</v>
      </c>
      <c r="D17" s="81"/>
      <c r="E17" s="82">
        <v>0</v>
      </c>
      <c r="F17" s="83">
        <v>0</v>
      </c>
      <c r="G17" s="84">
        <v>0</v>
      </c>
      <c r="H17" s="85">
        <v>0</v>
      </c>
      <c r="I17" s="83">
        <v>0</v>
      </c>
      <c r="J17" s="84">
        <v>0</v>
      </c>
      <c r="K17" s="86" t="s">
        <v>161</v>
      </c>
      <c r="L17" s="87" t="s">
        <v>161</v>
      </c>
      <c r="M17" s="88" t="s">
        <v>161</v>
      </c>
    </row>
    <row r="18" spans="1:13" ht="18" customHeight="1" x14ac:dyDescent="0.15">
      <c r="A18" s="68"/>
      <c r="B18" s="79"/>
      <c r="C18" s="80" t="s">
        <v>8</v>
      </c>
      <c r="D18" s="81"/>
      <c r="E18" s="82">
        <v>0</v>
      </c>
      <c r="F18" s="83">
        <v>0</v>
      </c>
      <c r="G18" s="84">
        <v>0</v>
      </c>
      <c r="H18" s="85">
        <v>0</v>
      </c>
      <c r="I18" s="83">
        <v>0</v>
      </c>
      <c r="J18" s="84">
        <v>0</v>
      </c>
      <c r="K18" s="86" t="s">
        <v>161</v>
      </c>
      <c r="L18" s="87" t="s">
        <v>161</v>
      </c>
      <c r="M18" s="88" t="s">
        <v>161</v>
      </c>
    </row>
    <row r="19" spans="1:13" ht="18" customHeight="1" x14ac:dyDescent="0.15">
      <c r="A19" s="68"/>
      <c r="B19" s="89"/>
      <c r="C19" s="90" t="s">
        <v>9</v>
      </c>
      <c r="D19" s="91"/>
      <c r="E19" s="92">
        <v>0</v>
      </c>
      <c r="F19" s="93">
        <v>0</v>
      </c>
      <c r="G19" s="94">
        <v>0</v>
      </c>
      <c r="H19" s="95">
        <v>0</v>
      </c>
      <c r="I19" s="93">
        <v>0</v>
      </c>
      <c r="J19" s="94">
        <v>0</v>
      </c>
      <c r="K19" s="96" t="s">
        <v>161</v>
      </c>
      <c r="L19" s="97" t="s">
        <v>161</v>
      </c>
      <c r="M19" s="98" t="s">
        <v>161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7974</v>
      </c>
      <c r="F20" s="103">
        <v>0</v>
      </c>
      <c r="G20" s="104">
        <v>7974</v>
      </c>
      <c r="H20" s="105">
        <v>7974</v>
      </c>
      <c r="I20" s="103">
        <v>0</v>
      </c>
      <c r="J20" s="104">
        <v>7974</v>
      </c>
      <c r="K20" s="106">
        <v>100</v>
      </c>
      <c r="L20" s="107" t="s">
        <v>161</v>
      </c>
      <c r="M20" s="108">
        <v>100</v>
      </c>
    </row>
    <row r="21" spans="1:13" ht="18" customHeight="1" x14ac:dyDescent="0.15">
      <c r="A21" s="68"/>
      <c r="B21" s="79"/>
      <c r="C21" s="80" t="s">
        <v>11</v>
      </c>
      <c r="D21" s="81"/>
      <c r="E21" s="82">
        <v>0</v>
      </c>
      <c r="F21" s="83">
        <v>0</v>
      </c>
      <c r="G21" s="84">
        <v>0</v>
      </c>
      <c r="H21" s="85">
        <v>0</v>
      </c>
      <c r="I21" s="83">
        <v>0</v>
      </c>
      <c r="J21" s="84">
        <v>0</v>
      </c>
      <c r="K21" s="86" t="s">
        <v>161</v>
      </c>
      <c r="L21" s="87" t="s">
        <v>161</v>
      </c>
      <c r="M21" s="88" t="s">
        <v>161</v>
      </c>
    </row>
    <row r="22" spans="1:13" ht="18" customHeight="1" x14ac:dyDescent="0.15">
      <c r="A22" s="68"/>
      <c r="B22" s="79"/>
      <c r="C22" s="80" t="s">
        <v>12</v>
      </c>
      <c r="D22" s="81"/>
      <c r="E22" s="82">
        <v>0</v>
      </c>
      <c r="F22" s="83">
        <v>0</v>
      </c>
      <c r="G22" s="84">
        <v>0</v>
      </c>
      <c r="H22" s="85">
        <v>0</v>
      </c>
      <c r="I22" s="83">
        <v>0</v>
      </c>
      <c r="J22" s="84">
        <v>0</v>
      </c>
      <c r="K22" s="86" t="s">
        <v>161</v>
      </c>
      <c r="L22" s="87" t="s">
        <v>161</v>
      </c>
      <c r="M22" s="88" t="s">
        <v>161</v>
      </c>
    </row>
    <row r="23" spans="1:13" ht="18" customHeight="1" x14ac:dyDescent="0.15">
      <c r="A23" s="68"/>
      <c r="B23" s="79"/>
      <c r="C23" s="80" t="s">
        <v>13</v>
      </c>
      <c r="D23" s="81"/>
      <c r="E23" s="82">
        <v>0</v>
      </c>
      <c r="F23" s="83">
        <v>0</v>
      </c>
      <c r="G23" s="84">
        <v>0</v>
      </c>
      <c r="H23" s="85">
        <v>0</v>
      </c>
      <c r="I23" s="83">
        <v>0</v>
      </c>
      <c r="J23" s="84">
        <v>0</v>
      </c>
      <c r="K23" s="86" t="s">
        <v>161</v>
      </c>
      <c r="L23" s="87" t="s">
        <v>161</v>
      </c>
      <c r="M23" s="88" t="s">
        <v>161</v>
      </c>
    </row>
    <row r="24" spans="1:13" ht="18" customHeight="1" x14ac:dyDescent="0.15">
      <c r="A24" s="68"/>
      <c r="B24" s="89"/>
      <c r="C24" s="90" t="s">
        <v>14</v>
      </c>
      <c r="D24" s="91"/>
      <c r="E24" s="92">
        <v>0</v>
      </c>
      <c r="F24" s="93">
        <v>0</v>
      </c>
      <c r="G24" s="94">
        <v>0</v>
      </c>
      <c r="H24" s="95">
        <v>0</v>
      </c>
      <c r="I24" s="93">
        <v>0</v>
      </c>
      <c r="J24" s="94">
        <v>0</v>
      </c>
      <c r="K24" s="96" t="s">
        <v>161</v>
      </c>
      <c r="L24" s="97" t="s">
        <v>161</v>
      </c>
      <c r="M24" s="98" t="s">
        <v>161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0</v>
      </c>
      <c r="F25" s="103">
        <v>0</v>
      </c>
      <c r="G25" s="104">
        <v>0</v>
      </c>
      <c r="H25" s="105">
        <v>0</v>
      </c>
      <c r="I25" s="103">
        <v>0</v>
      </c>
      <c r="J25" s="104">
        <v>0</v>
      </c>
      <c r="K25" s="106" t="s">
        <v>161</v>
      </c>
      <c r="L25" s="107" t="s">
        <v>161</v>
      </c>
      <c r="M25" s="108" t="s">
        <v>161</v>
      </c>
    </row>
    <row r="26" spans="1:13" ht="18" customHeight="1" x14ac:dyDescent="0.15">
      <c r="A26" s="68"/>
      <c r="B26" s="79"/>
      <c r="C26" s="80" t="s">
        <v>16</v>
      </c>
      <c r="D26" s="81"/>
      <c r="E26" s="82">
        <v>0</v>
      </c>
      <c r="F26" s="83">
        <v>0</v>
      </c>
      <c r="G26" s="84">
        <v>0</v>
      </c>
      <c r="H26" s="85">
        <v>0</v>
      </c>
      <c r="I26" s="83">
        <v>0</v>
      </c>
      <c r="J26" s="84">
        <v>0</v>
      </c>
      <c r="K26" s="86" t="s">
        <v>161</v>
      </c>
      <c r="L26" s="87" t="s">
        <v>161</v>
      </c>
      <c r="M26" s="88" t="s">
        <v>161</v>
      </c>
    </row>
    <row r="27" spans="1:13" ht="18" customHeight="1" x14ac:dyDescent="0.15">
      <c r="A27" s="68"/>
      <c r="B27" s="79"/>
      <c r="C27" s="80" t="s">
        <v>17</v>
      </c>
      <c r="D27" s="81"/>
      <c r="E27" s="82">
        <v>27447</v>
      </c>
      <c r="F27" s="83">
        <v>0</v>
      </c>
      <c r="G27" s="84">
        <v>27447</v>
      </c>
      <c r="H27" s="85">
        <v>27447</v>
      </c>
      <c r="I27" s="83">
        <v>0</v>
      </c>
      <c r="J27" s="84">
        <v>27447</v>
      </c>
      <c r="K27" s="86">
        <v>100</v>
      </c>
      <c r="L27" s="87" t="s">
        <v>161</v>
      </c>
      <c r="M27" s="88">
        <v>100</v>
      </c>
    </row>
    <row r="28" spans="1:13" ht="18" customHeight="1" x14ac:dyDescent="0.15">
      <c r="A28" s="68"/>
      <c r="B28" s="79"/>
      <c r="C28" s="80" t="s">
        <v>18</v>
      </c>
      <c r="D28" s="81"/>
      <c r="E28" s="82">
        <v>0</v>
      </c>
      <c r="F28" s="83">
        <v>0</v>
      </c>
      <c r="G28" s="84">
        <v>0</v>
      </c>
      <c r="H28" s="85">
        <v>0</v>
      </c>
      <c r="I28" s="83">
        <v>0</v>
      </c>
      <c r="J28" s="84">
        <v>0</v>
      </c>
      <c r="K28" s="86" t="s">
        <v>161</v>
      </c>
      <c r="L28" s="87" t="s">
        <v>161</v>
      </c>
      <c r="M28" s="88" t="s">
        <v>161</v>
      </c>
    </row>
    <row r="29" spans="1:13" ht="18" customHeight="1" x14ac:dyDescent="0.15">
      <c r="A29" s="68"/>
      <c r="B29" s="89"/>
      <c r="C29" s="251" t="s">
        <v>19</v>
      </c>
      <c r="D29" s="252"/>
      <c r="E29" s="253">
        <v>0</v>
      </c>
      <c r="F29" s="254">
        <v>0</v>
      </c>
      <c r="G29" s="94">
        <v>0</v>
      </c>
      <c r="H29" s="95">
        <v>0</v>
      </c>
      <c r="I29" s="93">
        <v>0</v>
      </c>
      <c r="J29" s="94">
        <v>0</v>
      </c>
      <c r="K29" s="171" t="s">
        <v>161</v>
      </c>
      <c r="L29" s="97" t="s">
        <v>161</v>
      </c>
      <c r="M29" s="98" t="s">
        <v>161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0</v>
      </c>
      <c r="F30" s="103">
        <v>0</v>
      </c>
      <c r="G30" s="104">
        <v>0</v>
      </c>
      <c r="H30" s="105">
        <v>0</v>
      </c>
      <c r="I30" s="103">
        <v>0</v>
      </c>
      <c r="J30" s="104">
        <v>0</v>
      </c>
      <c r="K30" s="106" t="s">
        <v>161</v>
      </c>
      <c r="L30" s="107" t="s">
        <v>161</v>
      </c>
      <c r="M30" s="108" t="s">
        <v>161</v>
      </c>
    </row>
    <row r="31" spans="1:13" ht="18" customHeight="1" x14ac:dyDescent="0.15">
      <c r="A31" s="68"/>
      <c r="B31" s="79"/>
      <c r="C31" s="80" t="s">
        <v>21</v>
      </c>
      <c r="D31" s="81"/>
      <c r="E31" s="82">
        <v>0</v>
      </c>
      <c r="F31" s="83">
        <v>0</v>
      </c>
      <c r="G31" s="84">
        <v>0</v>
      </c>
      <c r="H31" s="85">
        <v>0</v>
      </c>
      <c r="I31" s="83">
        <v>0</v>
      </c>
      <c r="J31" s="84">
        <v>0</v>
      </c>
      <c r="K31" s="86" t="s">
        <v>161</v>
      </c>
      <c r="L31" s="87" t="s">
        <v>161</v>
      </c>
      <c r="M31" s="88" t="s">
        <v>161</v>
      </c>
    </row>
    <row r="32" spans="1:13" ht="18" customHeight="1" x14ac:dyDescent="0.15">
      <c r="A32" s="68"/>
      <c r="B32" s="79"/>
      <c r="C32" s="80" t="s">
        <v>22</v>
      </c>
      <c r="D32" s="81"/>
      <c r="E32" s="82">
        <v>0</v>
      </c>
      <c r="F32" s="83">
        <v>0</v>
      </c>
      <c r="G32" s="84">
        <v>0</v>
      </c>
      <c r="H32" s="85">
        <v>0</v>
      </c>
      <c r="I32" s="83">
        <v>0</v>
      </c>
      <c r="J32" s="84">
        <v>0</v>
      </c>
      <c r="K32" s="86" t="s">
        <v>161</v>
      </c>
      <c r="L32" s="87" t="s">
        <v>161</v>
      </c>
      <c r="M32" s="88" t="s">
        <v>161</v>
      </c>
    </row>
    <row r="33" spans="1:13" ht="18" customHeight="1" x14ac:dyDescent="0.15">
      <c r="A33" s="68"/>
      <c r="B33" s="79"/>
      <c r="C33" s="80" t="s">
        <v>23</v>
      </c>
      <c r="D33" s="81"/>
      <c r="E33" s="82">
        <v>13741</v>
      </c>
      <c r="F33" s="83">
        <v>0</v>
      </c>
      <c r="G33" s="84">
        <v>13741</v>
      </c>
      <c r="H33" s="85">
        <v>13741</v>
      </c>
      <c r="I33" s="83">
        <v>0</v>
      </c>
      <c r="J33" s="84">
        <v>13741</v>
      </c>
      <c r="K33" s="86">
        <v>100</v>
      </c>
      <c r="L33" s="87" t="s">
        <v>161</v>
      </c>
      <c r="M33" s="88">
        <v>100</v>
      </c>
    </row>
    <row r="34" spans="1:13" ht="18" customHeight="1" x14ac:dyDescent="0.15">
      <c r="A34" s="68"/>
      <c r="B34" s="89"/>
      <c r="C34" s="90" t="s">
        <v>24</v>
      </c>
      <c r="D34" s="91"/>
      <c r="E34" s="92">
        <v>0</v>
      </c>
      <c r="F34" s="93">
        <v>0</v>
      </c>
      <c r="G34" s="94">
        <v>0</v>
      </c>
      <c r="H34" s="95">
        <v>0</v>
      </c>
      <c r="I34" s="93">
        <v>0</v>
      </c>
      <c r="J34" s="94">
        <v>0</v>
      </c>
      <c r="K34" s="96" t="s">
        <v>161</v>
      </c>
      <c r="L34" s="97" t="s">
        <v>161</v>
      </c>
      <c r="M34" s="98" t="s">
        <v>161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0</v>
      </c>
      <c r="F35" s="103">
        <v>0</v>
      </c>
      <c r="G35" s="104">
        <v>0</v>
      </c>
      <c r="H35" s="105">
        <v>0</v>
      </c>
      <c r="I35" s="103">
        <v>0</v>
      </c>
      <c r="J35" s="104">
        <v>0</v>
      </c>
      <c r="K35" s="106" t="s">
        <v>161</v>
      </c>
      <c r="L35" s="107" t="s">
        <v>161</v>
      </c>
      <c r="M35" s="108" t="s">
        <v>161</v>
      </c>
    </row>
    <row r="36" spans="1:13" ht="18" customHeight="1" x14ac:dyDescent="0.15">
      <c r="A36" s="68"/>
      <c r="B36" s="79"/>
      <c r="C36" s="80" t="s">
        <v>26</v>
      </c>
      <c r="D36" s="81"/>
      <c r="E36" s="82">
        <v>0</v>
      </c>
      <c r="F36" s="83">
        <v>0</v>
      </c>
      <c r="G36" s="84">
        <v>0</v>
      </c>
      <c r="H36" s="85">
        <v>0</v>
      </c>
      <c r="I36" s="83">
        <v>0</v>
      </c>
      <c r="J36" s="84">
        <v>0</v>
      </c>
      <c r="K36" s="86" t="s">
        <v>161</v>
      </c>
      <c r="L36" s="87" t="s">
        <v>161</v>
      </c>
      <c r="M36" s="88" t="s">
        <v>161</v>
      </c>
    </row>
    <row r="37" spans="1:13" ht="18" customHeight="1" x14ac:dyDescent="0.15">
      <c r="A37" s="68"/>
      <c r="B37" s="79"/>
      <c r="C37" s="80" t="s">
        <v>27</v>
      </c>
      <c r="D37" s="81"/>
      <c r="E37" s="82">
        <v>0</v>
      </c>
      <c r="F37" s="83">
        <v>0</v>
      </c>
      <c r="G37" s="84">
        <v>0</v>
      </c>
      <c r="H37" s="85">
        <v>0</v>
      </c>
      <c r="I37" s="83">
        <v>0</v>
      </c>
      <c r="J37" s="84">
        <v>0</v>
      </c>
      <c r="K37" s="86" t="s">
        <v>161</v>
      </c>
      <c r="L37" s="87" t="s">
        <v>161</v>
      </c>
      <c r="M37" s="88" t="s">
        <v>161</v>
      </c>
    </row>
    <row r="38" spans="1:13" ht="18" customHeight="1" x14ac:dyDescent="0.15">
      <c r="A38" s="68"/>
      <c r="B38" s="79"/>
      <c r="C38" s="80" t="s">
        <v>28</v>
      </c>
      <c r="D38" s="81"/>
      <c r="E38" s="82">
        <v>0</v>
      </c>
      <c r="F38" s="83">
        <v>0</v>
      </c>
      <c r="G38" s="84">
        <v>0</v>
      </c>
      <c r="H38" s="85">
        <v>0</v>
      </c>
      <c r="I38" s="83">
        <v>0</v>
      </c>
      <c r="J38" s="84">
        <v>0</v>
      </c>
      <c r="K38" s="86" t="s">
        <v>161</v>
      </c>
      <c r="L38" s="87" t="s">
        <v>161</v>
      </c>
      <c r="M38" s="88" t="s">
        <v>161</v>
      </c>
    </row>
    <row r="39" spans="1:13" ht="18" customHeight="1" x14ac:dyDescent="0.15">
      <c r="A39" s="68"/>
      <c r="B39" s="89"/>
      <c r="C39" s="90" t="s">
        <v>29</v>
      </c>
      <c r="D39" s="91"/>
      <c r="E39" s="92">
        <v>3389</v>
      </c>
      <c r="F39" s="254">
        <v>0</v>
      </c>
      <c r="G39" s="94">
        <v>3389</v>
      </c>
      <c r="H39" s="95">
        <v>3389</v>
      </c>
      <c r="I39" s="93">
        <v>0</v>
      </c>
      <c r="J39" s="94">
        <v>3389</v>
      </c>
      <c r="K39" s="96">
        <v>100</v>
      </c>
      <c r="L39" s="97" t="s">
        <v>161</v>
      </c>
      <c r="M39" s="98">
        <v>100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4236</v>
      </c>
      <c r="F40" s="103">
        <v>0</v>
      </c>
      <c r="G40" s="104">
        <v>4236</v>
      </c>
      <c r="H40" s="105">
        <v>4236</v>
      </c>
      <c r="I40" s="103">
        <v>0</v>
      </c>
      <c r="J40" s="104">
        <v>4236</v>
      </c>
      <c r="K40" s="106">
        <v>100</v>
      </c>
      <c r="L40" s="107" t="s">
        <v>161</v>
      </c>
      <c r="M40" s="108">
        <v>100</v>
      </c>
    </row>
    <row r="41" spans="1:13" ht="18" customHeight="1" x14ac:dyDescent="0.15">
      <c r="A41" s="68"/>
      <c r="B41" s="79"/>
      <c r="C41" s="80" t="s">
        <v>71</v>
      </c>
      <c r="D41" s="81"/>
      <c r="E41" s="82">
        <v>0</v>
      </c>
      <c r="F41" s="83">
        <v>0</v>
      </c>
      <c r="G41" s="84">
        <v>0</v>
      </c>
      <c r="H41" s="85">
        <v>0</v>
      </c>
      <c r="I41" s="83">
        <v>0</v>
      </c>
      <c r="J41" s="84">
        <v>0</v>
      </c>
      <c r="K41" s="86" t="s">
        <v>161</v>
      </c>
      <c r="L41" s="87" t="s">
        <v>161</v>
      </c>
      <c r="M41" s="88" t="s">
        <v>161</v>
      </c>
    </row>
    <row r="42" spans="1:13" ht="18" customHeight="1" x14ac:dyDescent="0.15">
      <c r="A42" s="68"/>
      <c r="B42" s="79"/>
      <c r="C42" s="80" t="s">
        <v>72</v>
      </c>
      <c r="D42" s="81"/>
      <c r="E42" s="82">
        <v>0</v>
      </c>
      <c r="F42" s="83">
        <v>0</v>
      </c>
      <c r="G42" s="84">
        <v>0</v>
      </c>
      <c r="H42" s="85">
        <v>0</v>
      </c>
      <c r="I42" s="83">
        <v>0</v>
      </c>
      <c r="J42" s="84">
        <v>0</v>
      </c>
      <c r="K42" s="86" t="s">
        <v>161</v>
      </c>
      <c r="L42" s="87" t="s">
        <v>161</v>
      </c>
      <c r="M42" s="88" t="s">
        <v>161</v>
      </c>
    </row>
    <row r="43" spans="1:13" ht="18" customHeight="1" x14ac:dyDescent="0.15">
      <c r="A43" s="68"/>
      <c r="B43" s="79"/>
      <c r="C43" s="80" t="s">
        <v>31</v>
      </c>
      <c r="D43" s="81"/>
      <c r="E43" s="82">
        <v>0</v>
      </c>
      <c r="F43" s="83">
        <v>0</v>
      </c>
      <c r="G43" s="84">
        <v>0</v>
      </c>
      <c r="H43" s="85">
        <v>0</v>
      </c>
      <c r="I43" s="83">
        <v>0</v>
      </c>
      <c r="J43" s="84">
        <v>0</v>
      </c>
      <c r="K43" s="86" t="s">
        <v>161</v>
      </c>
      <c r="L43" s="87" t="s">
        <v>161</v>
      </c>
      <c r="M43" s="88" t="s">
        <v>161</v>
      </c>
    </row>
    <row r="44" spans="1:13" ht="18" customHeight="1" x14ac:dyDescent="0.15">
      <c r="A44" s="68"/>
      <c r="B44" s="89"/>
      <c r="C44" s="90" t="s">
        <v>32</v>
      </c>
      <c r="D44" s="91"/>
      <c r="E44" s="92">
        <v>0</v>
      </c>
      <c r="F44" s="93">
        <v>0</v>
      </c>
      <c r="G44" s="94">
        <v>0</v>
      </c>
      <c r="H44" s="95">
        <v>0</v>
      </c>
      <c r="I44" s="93">
        <v>0</v>
      </c>
      <c r="J44" s="94">
        <v>0</v>
      </c>
      <c r="K44" s="96" t="s">
        <v>161</v>
      </c>
      <c r="L44" s="97" t="s">
        <v>161</v>
      </c>
      <c r="M44" s="98" t="s">
        <v>161</v>
      </c>
    </row>
    <row r="45" spans="1:13" ht="18" customHeight="1" thickBot="1" x14ac:dyDescent="0.2">
      <c r="A45" s="68"/>
      <c r="B45" s="255"/>
      <c r="C45" s="256" t="s">
        <v>33</v>
      </c>
      <c r="D45" s="257"/>
      <c r="E45" s="258">
        <v>0</v>
      </c>
      <c r="F45" s="259">
        <v>0</v>
      </c>
      <c r="G45" s="260">
        <v>0</v>
      </c>
      <c r="H45" s="261">
        <v>0</v>
      </c>
      <c r="I45" s="259">
        <v>0</v>
      </c>
      <c r="J45" s="260">
        <v>0</v>
      </c>
      <c r="K45" s="262" t="s">
        <v>161</v>
      </c>
      <c r="L45" s="263" t="s">
        <v>161</v>
      </c>
      <c r="M45" s="264" t="s">
        <v>161</v>
      </c>
    </row>
    <row r="46" spans="1:13" ht="18" customHeight="1" thickTop="1" x14ac:dyDescent="0.15">
      <c r="A46" s="119"/>
      <c r="B46" s="265"/>
      <c r="C46" s="266" t="s">
        <v>95</v>
      </c>
      <c r="D46" s="267"/>
      <c r="E46" s="268">
        <v>1093247</v>
      </c>
      <c r="F46" s="269">
        <v>4168</v>
      </c>
      <c r="G46" s="270">
        <v>1097415</v>
      </c>
      <c r="H46" s="271">
        <v>1093421</v>
      </c>
      <c r="I46" s="269">
        <v>4168</v>
      </c>
      <c r="J46" s="270">
        <v>1097589</v>
      </c>
      <c r="K46" s="272">
        <v>100.01591589091943</v>
      </c>
      <c r="L46" s="273">
        <v>100</v>
      </c>
      <c r="M46" s="274">
        <v>100.01585544210714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56787</v>
      </c>
      <c r="F47" s="134">
        <v>0</v>
      </c>
      <c r="G47" s="135">
        <v>56787</v>
      </c>
      <c r="H47" s="136">
        <v>56787</v>
      </c>
      <c r="I47" s="134">
        <v>0</v>
      </c>
      <c r="J47" s="135">
        <v>56787</v>
      </c>
      <c r="K47" s="137">
        <v>100</v>
      </c>
      <c r="L47" s="138" t="s">
        <v>161</v>
      </c>
      <c r="M47" s="139">
        <v>100</v>
      </c>
    </row>
    <row r="48" spans="1:13" ht="18" customHeight="1" thickBot="1" x14ac:dyDescent="0.2">
      <c r="B48" s="140"/>
      <c r="C48" s="141" t="s">
        <v>93</v>
      </c>
      <c r="D48" s="142"/>
      <c r="E48" s="143">
        <v>1150034</v>
      </c>
      <c r="F48" s="144">
        <v>4168</v>
      </c>
      <c r="G48" s="145">
        <v>1154202</v>
      </c>
      <c r="H48" s="146">
        <v>1150208</v>
      </c>
      <c r="I48" s="144">
        <v>4168</v>
      </c>
      <c r="J48" s="145">
        <v>1154376</v>
      </c>
      <c r="K48" s="147">
        <v>100.01512998746125</v>
      </c>
      <c r="L48" s="148">
        <v>100</v>
      </c>
      <c r="M48" s="149">
        <v>100.01507535076182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15"/>
  </sheetPr>
  <dimension ref="A1:M48"/>
  <sheetViews>
    <sheetView showGridLines="0" view="pageBreakPreview" zoomScaleNormal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120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10717</v>
      </c>
      <c r="F5" s="154">
        <v>0</v>
      </c>
      <c r="G5" s="155">
        <v>10717</v>
      </c>
      <c r="H5" s="156">
        <v>10717</v>
      </c>
      <c r="I5" s="154">
        <v>0</v>
      </c>
      <c r="J5" s="155">
        <v>10717</v>
      </c>
      <c r="K5" s="157">
        <v>100</v>
      </c>
      <c r="L5" s="158" t="s">
        <v>161</v>
      </c>
      <c r="M5" s="15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4059</v>
      </c>
      <c r="F6" s="161">
        <v>0</v>
      </c>
      <c r="G6" s="162">
        <v>4059</v>
      </c>
      <c r="H6" s="163">
        <v>4059</v>
      </c>
      <c r="I6" s="161">
        <v>0</v>
      </c>
      <c r="J6" s="162">
        <v>4059</v>
      </c>
      <c r="K6" s="164">
        <v>100</v>
      </c>
      <c r="L6" s="165" t="s">
        <v>161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160">
        <v>8841</v>
      </c>
      <c r="F8" s="161">
        <v>0</v>
      </c>
      <c r="G8" s="162">
        <v>8841</v>
      </c>
      <c r="H8" s="163">
        <v>8841</v>
      </c>
      <c r="I8" s="161">
        <v>0</v>
      </c>
      <c r="J8" s="162">
        <v>8841</v>
      </c>
      <c r="K8" s="164">
        <v>100</v>
      </c>
      <c r="L8" s="165" t="s">
        <v>161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28896</v>
      </c>
      <c r="F12" s="161">
        <v>0</v>
      </c>
      <c r="G12" s="162">
        <v>28896</v>
      </c>
      <c r="H12" s="163">
        <v>28896</v>
      </c>
      <c r="I12" s="161">
        <v>0</v>
      </c>
      <c r="J12" s="162">
        <v>28896</v>
      </c>
      <c r="K12" s="164">
        <v>100</v>
      </c>
      <c r="L12" s="165" t="s">
        <v>161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15880</v>
      </c>
      <c r="F14" s="168">
        <v>0</v>
      </c>
      <c r="G14" s="169">
        <v>15880</v>
      </c>
      <c r="H14" s="170">
        <v>15880</v>
      </c>
      <c r="I14" s="168">
        <v>0</v>
      </c>
      <c r="J14" s="169">
        <v>15880</v>
      </c>
      <c r="K14" s="171">
        <v>100</v>
      </c>
      <c r="L14" s="172" t="s">
        <v>161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15221</v>
      </c>
      <c r="F15" s="175">
        <v>0</v>
      </c>
      <c r="G15" s="176">
        <v>15221</v>
      </c>
      <c r="H15" s="177">
        <v>15221</v>
      </c>
      <c r="I15" s="175">
        <v>0</v>
      </c>
      <c r="J15" s="176">
        <v>15221</v>
      </c>
      <c r="K15" s="178">
        <v>100</v>
      </c>
      <c r="L15" s="179" t="s">
        <v>161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7974</v>
      </c>
      <c r="F20" s="175">
        <v>0</v>
      </c>
      <c r="G20" s="176">
        <v>7974</v>
      </c>
      <c r="H20" s="177">
        <v>7974</v>
      </c>
      <c r="I20" s="175">
        <v>0</v>
      </c>
      <c r="J20" s="176">
        <v>7974</v>
      </c>
      <c r="K20" s="178">
        <v>100</v>
      </c>
      <c r="L20" s="179" t="s">
        <v>161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27447</v>
      </c>
      <c r="F27" s="161">
        <v>0</v>
      </c>
      <c r="G27" s="162">
        <v>27447</v>
      </c>
      <c r="H27" s="163">
        <v>27447</v>
      </c>
      <c r="I27" s="161">
        <v>0</v>
      </c>
      <c r="J27" s="162">
        <v>27447</v>
      </c>
      <c r="K27" s="164">
        <v>100</v>
      </c>
      <c r="L27" s="165" t="s">
        <v>161</v>
      </c>
      <c r="M27" s="166">
        <v>100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185">
        <v>0</v>
      </c>
      <c r="G45" s="186">
        <v>0</v>
      </c>
      <c r="H45" s="317">
        <v>0</v>
      </c>
      <c r="I45" s="185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83614</v>
      </c>
      <c r="F46" s="193">
        <v>0</v>
      </c>
      <c r="G46" s="194">
        <v>83614</v>
      </c>
      <c r="H46" s="195">
        <v>83614</v>
      </c>
      <c r="I46" s="193">
        <v>0</v>
      </c>
      <c r="J46" s="194">
        <v>83614</v>
      </c>
      <c r="K46" s="196">
        <v>100</v>
      </c>
      <c r="L46" s="197" t="s">
        <v>161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35421</v>
      </c>
      <c r="F47" s="200">
        <v>0</v>
      </c>
      <c r="G47" s="201">
        <v>35421</v>
      </c>
      <c r="H47" s="202">
        <v>35421</v>
      </c>
      <c r="I47" s="200">
        <v>0</v>
      </c>
      <c r="J47" s="201">
        <v>35421</v>
      </c>
      <c r="K47" s="203">
        <v>100</v>
      </c>
      <c r="L47" s="204" t="s">
        <v>161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119035</v>
      </c>
      <c r="F48" s="207">
        <v>0</v>
      </c>
      <c r="G48" s="208">
        <v>119035</v>
      </c>
      <c r="H48" s="209">
        <v>119035</v>
      </c>
      <c r="I48" s="207">
        <v>0</v>
      </c>
      <c r="J48" s="208">
        <v>119035</v>
      </c>
      <c r="K48" s="210">
        <v>100</v>
      </c>
      <c r="L48" s="211" t="s">
        <v>161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5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121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1009633</v>
      </c>
      <c r="F5" s="154">
        <v>4168</v>
      </c>
      <c r="G5" s="155">
        <v>1013801</v>
      </c>
      <c r="H5" s="156">
        <v>1009807</v>
      </c>
      <c r="I5" s="154">
        <v>4168</v>
      </c>
      <c r="J5" s="155">
        <v>1013975</v>
      </c>
      <c r="K5" s="157">
        <v>100.01723398502229</v>
      </c>
      <c r="L5" s="158">
        <v>100</v>
      </c>
      <c r="M5" s="159">
        <v>100.01716313162051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308">
        <v>0</v>
      </c>
      <c r="F7" s="313">
        <v>0</v>
      </c>
      <c r="G7" s="162">
        <v>0</v>
      </c>
      <c r="H7" s="318">
        <v>0</v>
      </c>
      <c r="I7" s="161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308">
        <v>0</v>
      </c>
      <c r="F8" s="313">
        <v>0</v>
      </c>
      <c r="G8" s="162">
        <v>0</v>
      </c>
      <c r="H8" s="318">
        <v>0</v>
      </c>
      <c r="I8" s="161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89"/>
      <c r="C9" s="90" t="s">
        <v>4</v>
      </c>
      <c r="D9" s="91"/>
      <c r="E9" s="309">
        <v>0</v>
      </c>
      <c r="F9" s="314">
        <v>0</v>
      </c>
      <c r="G9" s="169">
        <v>0</v>
      </c>
      <c r="H9" s="319">
        <v>0</v>
      </c>
      <c r="I9" s="168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310">
        <v>0</v>
      </c>
      <c r="F10" s="315">
        <v>0</v>
      </c>
      <c r="G10" s="176">
        <v>0</v>
      </c>
      <c r="H10" s="320">
        <v>0</v>
      </c>
      <c r="I10" s="17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308">
        <v>0</v>
      </c>
      <c r="F11" s="313">
        <v>0</v>
      </c>
      <c r="G11" s="162">
        <v>0</v>
      </c>
      <c r="H11" s="318">
        <v>0</v>
      </c>
      <c r="I11" s="161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308">
        <v>0</v>
      </c>
      <c r="F12" s="313">
        <v>0</v>
      </c>
      <c r="G12" s="162">
        <v>0</v>
      </c>
      <c r="H12" s="318">
        <v>0</v>
      </c>
      <c r="I12" s="161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79"/>
      <c r="C13" s="80" t="s">
        <v>68</v>
      </c>
      <c r="D13" s="81"/>
      <c r="E13" s="308">
        <v>0</v>
      </c>
      <c r="F13" s="313">
        <v>0</v>
      </c>
      <c r="G13" s="162">
        <v>0</v>
      </c>
      <c r="H13" s="318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309">
        <v>0</v>
      </c>
      <c r="F14" s="314">
        <v>0</v>
      </c>
      <c r="G14" s="169">
        <v>0</v>
      </c>
      <c r="H14" s="319">
        <v>0</v>
      </c>
      <c r="I14" s="168">
        <v>0</v>
      </c>
      <c r="J14" s="169">
        <v>0</v>
      </c>
      <c r="K14" s="171" t="s">
        <v>161</v>
      </c>
      <c r="L14" s="172" t="s">
        <v>161</v>
      </c>
      <c r="M14" s="173" t="s">
        <v>161</v>
      </c>
    </row>
    <row r="15" spans="1:13" ht="18" customHeight="1" x14ac:dyDescent="0.15">
      <c r="A15" s="152"/>
      <c r="B15" s="99"/>
      <c r="C15" s="100" t="s">
        <v>70</v>
      </c>
      <c r="D15" s="101"/>
      <c r="E15" s="310">
        <v>0</v>
      </c>
      <c r="F15" s="315">
        <v>0</v>
      </c>
      <c r="G15" s="176">
        <v>0</v>
      </c>
      <c r="H15" s="320">
        <v>0</v>
      </c>
      <c r="I15" s="175">
        <v>0</v>
      </c>
      <c r="J15" s="176">
        <v>0</v>
      </c>
      <c r="K15" s="178" t="s">
        <v>161</v>
      </c>
      <c r="L15" s="179" t="s">
        <v>161</v>
      </c>
      <c r="M15" s="180" t="s">
        <v>161</v>
      </c>
    </row>
    <row r="16" spans="1:13" ht="18" customHeight="1" x14ac:dyDescent="0.15">
      <c r="A16" s="152"/>
      <c r="B16" s="109"/>
      <c r="C16" s="110" t="s">
        <v>6</v>
      </c>
      <c r="D16" s="111"/>
      <c r="E16" s="298">
        <v>0</v>
      </c>
      <c r="F16" s="312">
        <v>0</v>
      </c>
      <c r="G16" s="155">
        <v>0</v>
      </c>
      <c r="H16" s="321">
        <v>0</v>
      </c>
      <c r="I16" s="154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308">
        <v>0</v>
      </c>
      <c r="F17" s="313">
        <v>0</v>
      </c>
      <c r="G17" s="162">
        <v>0</v>
      </c>
      <c r="H17" s="318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308">
        <v>0</v>
      </c>
      <c r="F18" s="313">
        <v>0</v>
      </c>
      <c r="G18" s="162">
        <v>0</v>
      </c>
      <c r="H18" s="318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309">
        <v>0</v>
      </c>
      <c r="F19" s="314">
        <v>0</v>
      </c>
      <c r="G19" s="169">
        <v>0</v>
      </c>
      <c r="H19" s="319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310">
        <v>0</v>
      </c>
      <c r="F20" s="315">
        <v>0</v>
      </c>
      <c r="G20" s="176">
        <v>0</v>
      </c>
      <c r="H20" s="320">
        <v>0</v>
      </c>
      <c r="I20" s="175">
        <v>0</v>
      </c>
      <c r="J20" s="176">
        <v>0</v>
      </c>
      <c r="K20" s="178" t="s">
        <v>161</v>
      </c>
      <c r="L20" s="179" t="s">
        <v>161</v>
      </c>
      <c r="M20" s="180" t="s">
        <v>161</v>
      </c>
    </row>
    <row r="21" spans="1:13" ht="18" customHeight="1" x14ac:dyDescent="0.15">
      <c r="A21" s="152"/>
      <c r="B21" s="79"/>
      <c r="C21" s="80" t="s">
        <v>11</v>
      </c>
      <c r="D21" s="81"/>
      <c r="E21" s="308">
        <v>0</v>
      </c>
      <c r="F21" s="313">
        <v>0</v>
      </c>
      <c r="G21" s="162">
        <v>0</v>
      </c>
      <c r="H21" s="318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308">
        <v>0</v>
      </c>
      <c r="F22" s="313">
        <v>0</v>
      </c>
      <c r="G22" s="162">
        <v>0</v>
      </c>
      <c r="H22" s="318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308">
        <v>0</v>
      </c>
      <c r="F23" s="313">
        <v>0</v>
      </c>
      <c r="G23" s="162">
        <v>0</v>
      </c>
      <c r="H23" s="318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309">
        <v>0</v>
      </c>
      <c r="F24" s="314">
        <v>0</v>
      </c>
      <c r="G24" s="169">
        <v>0</v>
      </c>
      <c r="H24" s="319">
        <v>0</v>
      </c>
      <c r="I24" s="168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310">
        <v>0</v>
      </c>
      <c r="F25" s="315">
        <v>0</v>
      </c>
      <c r="G25" s="176">
        <v>0</v>
      </c>
      <c r="H25" s="320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308">
        <v>0</v>
      </c>
      <c r="F26" s="313">
        <v>0</v>
      </c>
      <c r="G26" s="162">
        <v>0</v>
      </c>
      <c r="H26" s="318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308">
        <v>0</v>
      </c>
      <c r="F27" s="313">
        <v>0</v>
      </c>
      <c r="G27" s="162">
        <v>0</v>
      </c>
      <c r="H27" s="318">
        <v>0</v>
      </c>
      <c r="I27" s="161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79"/>
      <c r="C28" s="80" t="s">
        <v>18</v>
      </c>
      <c r="D28" s="81"/>
      <c r="E28" s="308">
        <v>0</v>
      </c>
      <c r="F28" s="313">
        <v>0</v>
      </c>
      <c r="G28" s="162">
        <v>0</v>
      </c>
      <c r="H28" s="318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309">
        <v>0</v>
      </c>
      <c r="F29" s="314">
        <v>0</v>
      </c>
      <c r="G29" s="169">
        <v>0</v>
      </c>
      <c r="H29" s="319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310">
        <v>0</v>
      </c>
      <c r="F30" s="315">
        <v>0</v>
      </c>
      <c r="G30" s="176">
        <v>0</v>
      </c>
      <c r="H30" s="320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308">
        <v>0</v>
      </c>
      <c r="F31" s="313">
        <v>0</v>
      </c>
      <c r="G31" s="162">
        <v>0</v>
      </c>
      <c r="H31" s="318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308">
        <v>0</v>
      </c>
      <c r="F32" s="313">
        <v>0</v>
      </c>
      <c r="G32" s="162">
        <v>0</v>
      </c>
      <c r="H32" s="318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308">
        <v>0</v>
      </c>
      <c r="F33" s="313">
        <v>0</v>
      </c>
      <c r="G33" s="162">
        <v>0</v>
      </c>
      <c r="H33" s="318">
        <v>0</v>
      </c>
      <c r="I33" s="161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89"/>
      <c r="C34" s="90" t="s">
        <v>24</v>
      </c>
      <c r="D34" s="91"/>
      <c r="E34" s="309">
        <v>0</v>
      </c>
      <c r="F34" s="314">
        <v>0</v>
      </c>
      <c r="G34" s="169">
        <v>0</v>
      </c>
      <c r="H34" s="319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310">
        <v>0</v>
      </c>
      <c r="F35" s="315">
        <v>0</v>
      </c>
      <c r="G35" s="176">
        <v>0</v>
      </c>
      <c r="H35" s="320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308">
        <v>0</v>
      </c>
      <c r="F36" s="313">
        <v>0</v>
      </c>
      <c r="G36" s="162">
        <v>0</v>
      </c>
      <c r="H36" s="318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308">
        <v>0</v>
      </c>
      <c r="F37" s="313">
        <v>0</v>
      </c>
      <c r="G37" s="162">
        <v>0</v>
      </c>
      <c r="H37" s="318">
        <v>0</v>
      </c>
      <c r="I37" s="161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308">
        <v>0</v>
      </c>
      <c r="F38" s="313">
        <v>0</v>
      </c>
      <c r="G38" s="162">
        <v>0</v>
      </c>
      <c r="H38" s="318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309">
        <v>0</v>
      </c>
      <c r="F39" s="314">
        <v>0</v>
      </c>
      <c r="G39" s="169">
        <v>0</v>
      </c>
      <c r="H39" s="319">
        <v>0</v>
      </c>
      <c r="I39" s="168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99"/>
      <c r="C40" s="100" t="s">
        <v>30</v>
      </c>
      <c r="D40" s="101"/>
      <c r="E40" s="310">
        <v>0</v>
      </c>
      <c r="F40" s="315">
        <v>0</v>
      </c>
      <c r="G40" s="176">
        <v>0</v>
      </c>
      <c r="H40" s="320">
        <v>0</v>
      </c>
      <c r="I40" s="17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79"/>
      <c r="C41" s="80" t="s">
        <v>71</v>
      </c>
      <c r="D41" s="81"/>
      <c r="E41" s="308">
        <v>0</v>
      </c>
      <c r="F41" s="313">
        <v>0</v>
      </c>
      <c r="G41" s="162">
        <v>0</v>
      </c>
      <c r="H41" s="318">
        <v>0</v>
      </c>
      <c r="I41" s="161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308">
        <v>0</v>
      </c>
      <c r="F42" s="313">
        <v>0</v>
      </c>
      <c r="G42" s="162">
        <v>0</v>
      </c>
      <c r="H42" s="318">
        <v>0</v>
      </c>
      <c r="I42" s="161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308">
        <v>0</v>
      </c>
      <c r="F43" s="313">
        <v>0</v>
      </c>
      <c r="G43" s="162">
        <v>0</v>
      </c>
      <c r="H43" s="318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309">
        <v>0</v>
      </c>
      <c r="F44" s="314">
        <v>0</v>
      </c>
      <c r="G44" s="169">
        <v>0</v>
      </c>
      <c r="H44" s="319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316">
        <v>0</v>
      </c>
      <c r="G45" s="186">
        <v>0</v>
      </c>
      <c r="H45" s="317">
        <v>0</v>
      </c>
      <c r="I45" s="185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1009633</v>
      </c>
      <c r="F46" s="193">
        <v>4168</v>
      </c>
      <c r="G46" s="194">
        <v>1013801</v>
      </c>
      <c r="H46" s="195">
        <v>1009807</v>
      </c>
      <c r="I46" s="193">
        <v>4168</v>
      </c>
      <c r="J46" s="194">
        <v>1013975</v>
      </c>
      <c r="K46" s="196">
        <v>100.01723398502229</v>
      </c>
      <c r="L46" s="197">
        <v>100</v>
      </c>
      <c r="M46" s="198">
        <v>100.01716313162051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161</v>
      </c>
      <c r="L47" s="204" t="s">
        <v>161</v>
      </c>
      <c r="M47" s="205" t="s">
        <v>161</v>
      </c>
    </row>
    <row r="48" spans="1:13" ht="18" customHeight="1" thickBot="1" x14ac:dyDescent="0.2">
      <c r="B48" s="140"/>
      <c r="C48" s="141" t="s">
        <v>93</v>
      </c>
      <c r="D48" s="142"/>
      <c r="E48" s="206">
        <v>1009633</v>
      </c>
      <c r="F48" s="207">
        <v>4168</v>
      </c>
      <c r="G48" s="208">
        <v>1013801</v>
      </c>
      <c r="H48" s="209">
        <v>1009807</v>
      </c>
      <c r="I48" s="207">
        <v>4168</v>
      </c>
      <c r="J48" s="208">
        <v>1013975</v>
      </c>
      <c r="K48" s="210">
        <v>100.01723398502229</v>
      </c>
      <c r="L48" s="211">
        <v>100</v>
      </c>
      <c r="M48" s="212">
        <v>100.01716313162051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15"/>
  </sheetPr>
  <dimension ref="A1:M48"/>
  <sheetViews>
    <sheetView showGridLines="0" view="pageBreakPreview" zoomScaleNormal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122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161</v>
      </c>
      <c r="L5" s="158" t="s">
        <v>161</v>
      </c>
      <c r="M5" s="159" t="s">
        <v>161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161</v>
      </c>
      <c r="L14" s="172" t="s">
        <v>161</v>
      </c>
      <c r="M14" s="173" t="s">
        <v>161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161</v>
      </c>
      <c r="L15" s="179" t="s">
        <v>161</v>
      </c>
      <c r="M15" s="180" t="s">
        <v>161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161</v>
      </c>
      <c r="L20" s="179" t="s">
        <v>161</v>
      </c>
      <c r="M20" s="180" t="s">
        <v>161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13741</v>
      </c>
      <c r="F33" s="161">
        <v>0</v>
      </c>
      <c r="G33" s="162">
        <v>13741</v>
      </c>
      <c r="H33" s="163">
        <v>13741</v>
      </c>
      <c r="I33" s="161">
        <v>0</v>
      </c>
      <c r="J33" s="162">
        <v>13741</v>
      </c>
      <c r="K33" s="164">
        <v>100</v>
      </c>
      <c r="L33" s="165" t="s">
        <v>161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3389</v>
      </c>
      <c r="F39" s="168">
        <v>0</v>
      </c>
      <c r="G39" s="169">
        <v>3389</v>
      </c>
      <c r="H39" s="170">
        <v>3389</v>
      </c>
      <c r="I39" s="168">
        <v>0</v>
      </c>
      <c r="J39" s="169">
        <v>3389</v>
      </c>
      <c r="K39" s="171">
        <v>100</v>
      </c>
      <c r="L39" s="172" t="s">
        <v>161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4236</v>
      </c>
      <c r="F40" s="175">
        <v>0</v>
      </c>
      <c r="G40" s="176">
        <v>4236</v>
      </c>
      <c r="H40" s="177">
        <v>4236</v>
      </c>
      <c r="I40" s="175">
        <v>0</v>
      </c>
      <c r="J40" s="176">
        <v>4236</v>
      </c>
      <c r="K40" s="178">
        <v>100</v>
      </c>
      <c r="L40" s="179" t="s">
        <v>161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161</v>
      </c>
      <c r="L46" s="197" t="s">
        <v>161</v>
      </c>
      <c r="M46" s="198" t="s">
        <v>161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21366</v>
      </c>
      <c r="F47" s="200">
        <v>0</v>
      </c>
      <c r="G47" s="201">
        <v>21366</v>
      </c>
      <c r="H47" s="202">
        <v>21366</v>
      </c>
      <c r="I47" s="200">
        <v>0</v>
      </c>
      <c r="J47" s="201">
        <v>21366</v>
      </c>
      <c r="K47" s="203">
        <v>100</v>
      </c>
      <c r="L47" s="204" t="s">
        <v>161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21366</v>
      </c>
      <c r="F48" s="207">
        <v>0</v>
      </c>
      <c r="G48" s="208">
        <v>21366</v>
      </c>
      <c r="H48" s="209">
        <v>21366</v>
      </c>
      <c r="I48" s="207">
        <v>0</v>
      </c>
      <c r="J48" s="208">
        <v>21366</v>
      </c>
      <c r="K48" s="210">
        <v>100</v>
      </c>
      <c r="L48" s="211" t="s">
        <v>161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Normal="100" zoomScaleSheetLayoutView="100" workbookViewId="0">
      <selection activeCell="A9" sqref="A9:AG11"/>
    </sheetView>
  </sheetViews>
  <sheetFormatPr defaultColWidth="2.625" defaultRowHeight="13.5" x14ac:dyDescent="0.15"/>
  <cols>
    <col min="1" max="16384" width="2.625" style="322"/>
  </cols>
  <sheetData>
    <row r="2" spans="1:33" ht="24" x14ac:dyDescent="0.25">
      <c r="C2" s="337" t="s">
        <v>156</v>
      </c>
    </row>
    <row r="4" spans="1:33" x14ac:dyDescent="0.15">
      <c r="B4" s="343" t="s">
        <v>157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</row>
    <row r="5" spans="1:33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</row>
    <row r="6" spans="1:33" x14ac:dyDescent="0.15"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</row>
    <row r="7" spans="1:33" x14ac:dyDescent="0.15"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</row>
    <row r="9" spans="1:33" ht="13.5" customHeight="1" x14ac:dyDescent="0.15">
      <c r="A9" s="338"/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</row>
    <row r="10" spans="1:33" ht="13.5" customHeight="1" x14ac:dyDescent="0.15">
      <c r="A10" s="338"/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</row>
    <row r="11" spans="1:33" x14ac:dyDescent="0.15">
      <c r="A11" s="338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</row>
    <row r="16" spans="1:33" x14ac:dyDescent="0.15">
      <c r="A16" s="339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</row>
    <row r="17" spans="1:33" x14ac:dyDescent="0.15">
      <c r="A17" s="339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</row>
    <row r="41" spans="1:33" x14ac:dyDescent="0.15">
      <c r="A41" s="339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</row>
    <row r="42" spans="1:33" x14ac:dyDescent="0.15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</row>
    <row r="45" spans="1:33" x14ac:dyDescent="0.15">
      <c r="A45" s="339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</row>
    <row r="46" spans="1:33" x14ac:dyDescent="0.15">
      <c r="A46" s="339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</row>
  </sheetData>
  <mergeCells count="5">
    <mergeCell ref="B4:AF7"/>
    <mergeCell ref="A9:AG11"/>
    <mergeCell ref="A16:AG17"/>
    <mergeCell ref="A41:AG42"/>
    <mergeCell ref="A45:AG46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15"/>
  </sheetPr>
  <dimension ref="A1:M446"/>
  <sheetViews>
    <sheetView showGridLines="0" view="pageBreakPreview" zoomScaleNormal="100" zoomScaleSheetLayoutView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75" customFormat="1" ht="13.5" customHeight="1" thickBot="1" x14ac:dyDescent="0.2">
      <c r="B1" s="276" t="s">
        <v>123</v>
      </c>
      <c r="C1" s="276"/>
      <c r="D1" s="276"/>
      <c r="E1" s="277"/>
      <c r="F1" s="277"/>
      <c r="G1" s="277"/>
      <c r="H1" s="277"/>
      <c r="I1" s="277"/>
      <c r="J1" s="277"/>
      <c r="K1" s="278"/>
      <c r="L1" s="278"/>
      <c r="M1" s="279" t="s">
        <v>86</v>
      </c>
    </row>
    <row r="2" spans="1:13" s="223" customFormat="1" ht="15" customHeight="1" x14ac:dyDescent="0.15">
      <c r="B2" s="224"/>
      <c r="C2" s="225"/>
      <c r="D2" s="226"/>
      <c r="E2" s="398" t="s">
        <v>110</v>
      </c>
      <c r="F2" s="399"/>
      <c r="G2" s="400"/>
      <c r="H2" s="398" t="s">
        <v>111</v>
      </c>
      <c r="I2" s="399"/>
      <c r="J2" s="400"/>
      <c r="K2" s="401" t="s">
        <v>112</v>
      </c>
      <c r="L2" s="402"/>
      <c r="M2" s="403"/>
    </row>
    <row r="3" spans="1:13" ht="12" customHeight="1" thickBot="1" x14ac:dyDescent="0.2">
      <c r="B3" s="227"/>
      <c r="C3" s="228" t="s">
        <v>113</v>
      </c>
      <c r="D3" s="229"/>
      <c r="E3" s="389" t="s">
        <v>39</v>
      </c>
      <c r="F3" s="385" t="s">
        <v>40</v>
      </c>
      <c r="G3" s="387" t="s">
        <v>41</v>
      </c>
      <c r="H3" s="389" t="s">
        <v>39</v>
      </c>
      <c r="I3" s="385" t="s">
        <v>40</v>
      </c>
      <c r="J3" s="387" t="s">
        <v>41</v>
      </c>
      <c r="K3" s="391" t="s">
        <v>42</v>
      </c>
      <c r="L3" s="373" t="s">
        <v>90</v>
      </c>
      <c r="M3" s="375" t="s">
        <v>41</v>
      </c>
    </row>
    <row r="4" spans="1:13" ht="11.25" customHeight="1" thickTop="1" thickBot="1" x14ac:dyDescent="0.2">
      <c r="B4" s="230"/>
      <c r="C4" s="231"/>
      <c r="D4" s="232"/>
      <c r="E4" s="389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6">
        <v>6201418</v>
      </c>
      <c r="F5" s="154">
        <v>1669406</v>
      </c>
      <c r="G5" s="155">
        <v>7870824</v>
      </c>
      <c r="H5" s="115">
        <v>5806406</v>
      </c>
      <c r="I5" s="113">
        <v>282008</v>
      </c>
      <c r="J5" s="155">
        <v>6088414</v>
      </c>
      <c r="K5" s="157">
        <v>93.630295522733675</v>
      </c>
      <c r="L5" s="158">
        <v>16.892715133406732</v>
      </c>
      <c r="M5" s="159">
        <v>77.354213485144626</v>
      </c>
    </row>
    <row r="6" spans="1:13" ht="18" customHeight="1" x14ac:dyDescent="0.15">
      <c r="A6" s="152"/>
      <c r="B6" s="79"/>
      <c r="C6" s="80" t="s">
        <v>1</v>
      </c>
      <c r="D6" s="81"/>
      <c r="E6" s="163">
        <v>1849445</v>
      </c>
      <c r="F6" s="161">
        <v>363634</v>
      </c>
      <c r="G6" s="162">
        <v>2213079</v>
      </c>
      <c r="H6" s="85">
        <v>1786894</v>
      </c>
      <c r="I6" s="83">
        <v>80567</v>
      </c>
      <c r="J6" s="162">
        <v>1867461</v>
      </c>
      <c r="K6" s="164">
        <v>96.617850219930844</v>
      </c>
      <c r="L6" s="165">
        <v>22.156069014448594</v>
      </c>
      <c r="M6" s="166">
        <v>84.382934364295167</v>
      </c>
    </row>
    <row r="7" spans="1:13" ht="18" customHeight="1" x14ac:dyDescent="0.15">
      <c r="A7" s="152"/>
      <c r="B7" s="79"/>
      <c r="C7" s="80" t="s">
        <v>2</v>
      </c>
      <c r="D7" s="81"/>
      <c r="E7" s="163">
        <v>1243910</v>
      </c>
      <c r="F7" s="161">
        <v>248464</v>
      </c>
      <c r="G7" s="162">
        <v>1492374</v>
      </c>
      <c r="H7" s="85">
        <v>1169446</v>
      </c>
      <c r="I7" s="83">
        <v>56358</v>
      </c>
      <c r="J7" s="162">
        <v>1225804</v>
      </c>
      <c r="K7" s="164">
        <v>94.013714818596199</v>
      </c>
      <c r="L7" s="165">
        <v>22.682561658831862</v>
      </c>
      <c r="M7" s="166">
        <v>82.137855524151448</v>
      </c>
    </row>
    <row r="8" spans="1:13" ht="18" customHeight="1" x14ac:dyDescent="0.15">
      <c r="A8" s="152"/>
      <c r="B8" s="79"/>
      <c r="C8" s="80" t="s">
        <v>3</v>
      </c>
      <c r="D8" s="81"/>
      <c r="E8" s="163">
        <v>2175530</v>
      </c>
      <c r="F8" s="161">
        <v>440781</v>
      </c>
      <c r="G8" s="162">
        <v>2616311</v>
      </c>
      <c r="H8" s="85">
        <v>2069980</v>
      </c>
      <c r="I8" s="83">
        <v>85283</v>
      </c>
      <c r="J8" s="162">
        <v>2155263</v>
      </c>
      <c r="K8" s="164">
        <v>95.148308687997869</v>
      </c>
      <c r="L8" s="165">
        <v>19.348157021287214</v>
      </c>
      <c r="M8" s="166">
        <v>82.377935956390502</v>
      </c>
    </row>
    <row r="9" spans="1:13" ht="18" customHeight="1" x14ac:dyDescent="0.15">
      <c r="A9" s="152"/>
      <c r="B9" s="89"/>
      <c r="C9" s="90" t="s">
        <v>4</v>
      </c>
      <c r="D9" s="91"/>
      <c r="E9" s="170">
        <v>1026678</v>
      </c>
      <c r="F9" s="168">
        <v>285668</v>
      </c>
      <c r="G9" s="169">
        <v>1312346</v>
      </c>
      <c r="H9" s="95">
        <v>968526</v>
      </c>
      <c r="I9" s="93">
        <v>58884</v>
      </c>
      <c r="J9" s="169">
        <v>1027410</v>
      </c>
      <c r="K9" s="171">
        <v>94.335906681549616</v>
      </c>
      <c r="L9" s="172">
        <v>20.61273926376073</v>
      </c>
      <c r="M9" s="173">
        <v>78.288042939895419</v>
      </c>
    </row>
    <row r="10" spans="1:13" ht="18" customHeight="1" x14ac:dyDescent="0.15">
      <c r="A10" s="152"/>
      <c r="B10" s="99"/>
      <c r="C10" s="100" t="s">
        <v>5</v>
      </c>
      <c r="D10" s="101"/>
      <c r="E10" s="177">
        <v>1161244</v>
      </c>
      <c r="F10" s="175">
        <v>253509</v>
      </c>
      <c r="G10" s="176">
        <v>1414753</v>
      </c>
      <c r="H10" s="105">
        <v>1101136</v>
      </c>
      <c r="I10" s="103">
        <v>50269</v>
      </c>
      <c r="J10" s="176">
        <v>1151405</v>
      </c>
      <c r="K10" s="178">
        <v>94.823826861538137</v>
      </c>
      <c r="L10" s="179">
        <v>19.82927627815975</v>
      </c>
      <c r="M10" s="180">
        <v>81.385584621485165</v>
      </c>
    </row>
    <row r="11" spans="1:13" ht="18" customHeight="1" x14ac:dyDescent="0.15">
      <c r="A11" s="152"/>
      <c r="B11" s="79"/>
      <c r="C11" s="80" t="s">
        <v>66</v>
      </c>
      <c r="D11" s="81"/>
      <c r="E11" s="163">
        <v>0</v>
      </c>
      <c r="F11" s="161">
        <v>0</v>
      </c>
      <c r="G11" s="162">
        <v>0</v>
      </c>
      <c r="H11" s="85">
        <v>0</v>
      </c>
      <c r="I11" s="83">
        <v>0</v>
      </c>
      <c r="J11" s="162">
        <v>0</v>
      </c>
      <c r="K11" s="164" t="s">
        <v>161</v>
      </c>
      <c r="L11" s="165" t="s">
        <v>161</v>
      </c>
      <c r="M11" s="166" t="s">
        <v>161</v>
      </c>
    </row>
    <row r="12" spans="1:13" ht="18" customHeight="1" x14ac:dyDescent="0.15">
      <c r="A12" s="152"/>
      <c r="B12" s="79"/>
      <c r="C12" s="80" t="s">
        <v>67</v>
      </c>
      <c r="D12" s="81"/>
      <c r="E12" s="163">
        <v>1108365</v>
      </c>
      <c r="F12" s="161">
        <v>225927</v>
      </c>
      <c r="G12" s="162">
        <v>1334292</v>
      </c>
      <c r="H12" s="85">
        <v>1074371</v>
      </c>
      <c r="I12" s="83">
        <v>64723</v>
      </c>
      <c r="J12" s="162">
        <v>1139094</v>
      </c>
      <c r="K12" s="164">
        <v>96.932959810170843</v>
      </c>
      <c r="L12" s="165">
        <v>28.647749051684833</v>
      </c>
      <c r="M12" s="166">
        <v>85.370668489356149</v>
      </c>
    </row>
    <row r="13" spans="1:13" ht="18" customHeight="1" x14ac:dyDescent="0.15">
      <c r="A13" s="152"/>
      <c r="B13" s="79"/>
      <c r="C13" s="80" t="s">
        <v>68</v>
      </c>
      <c r="D13" s="81"/>
      <c r="E13" s="163">
        <v>2443740</v>
      </c>
      <c r="F13" s="161">
        <v>918755</v>
      </c>
      <c r="G13" s="162">
        <v>3362495</v>
      </c>
      <c r="H13" s="85">
        <v>2330672</v>
      </c>
      <c r="I13" s="83">
        <v>222723</v>
      </c>
      <c r="J13" s="162">
        <v>2553395</v>
      </c>
      <c r="K13" s="164">
        <v>95.373157537217551</v>
      </c>
      <c r="L13" s="165">
        <v>24.241827255361876</v>
      </c>
      <c r="M13" s="166">
        <v>75.93751068774823</v>
      </c>
    </row>
    <row r="14" spans="1:13" ht="18" customHeight="1" x14ac:dyDescent="0.15">
      <c r="A14" s="152"/>
      <c r="B14" s="89"/>
      <c r="C14" s="90" t="s">
        <v>69</v>
      </c>
      <c r="D14" s="91"/>
      <c r="E14" s="170">
        <v>1167956</v>
      </c>
      <c r="F14" s="168">
        <v>329695</v>
      </c>
      <c r="G14" s="169">
        <v>1497651</v>
      </c>
      <c r="H14" s="95">
        <v>1080725</v>
      </c>
      <c r="I14" s="93">
        <v>83424</v>
      </c>
      <c r="J14" s="169">
        <v>1164149</v>
      </c>
      <c r="K14" s="171">
        <v>92.531311111035009</v>
      </c>
      <c r="L14" s="172">
        <v>25.303386463246337</v>
      </c>
      <c r="M14" s="173">
        <v>77.731661114638868</v>
      </c>
    </row>
    <row r="15" spans="1:13" ht="18" customHeight="1" x14ac:dyDescent="0.15">
      <c r="A15" s="152"/>
      <c r="B15" s="99"/>
      <c r="C15" s="100" t="s">
        <v>70</v>
      </c>
      <c r="D15" s="101"/>
      <c r="E15" s="177">
        <v>799563</v>
      </c>
      <c r="F15" s="175">
        <v>120954</v>
      </c>
      <c r="G15" s="176">
        <v>920517</v>
      </c>
      <c r="H15" s="105">
        <v>762984</v>
      </c>
      <c r="I15" s="103">
        <v>32743</v>
      </c>
      <c r="J15" s="176">
        <v>795727</v>
      </c>
      <c r="K15" s="178">
        <v>95.425125975063878</v>
      </c>
      <c r="L15" s="179">
        <v>27.070621889313291</v>
      </c>
      <c r="M15" s="180">
        <v>86.443487735696351</v>
      </c>
    </row>
    <row r="16" spans="1:13" ht="18" customHeight="1" x14ac:dyDescent="0.15">
      <c r="A16" s="152"/>
      <c r="B16" s="109"/>
      <c r="C16" s="110" t="s">
        <v>6</v>
      </c>
      <c r="D16" s="111"/>
      <c r="E16" s="156">
        <v>98483</v>
      </c>
      <c r="F16" s="154">
        <v>22038</v>
      </c>
      <c r="G16" s="155">
        <v>120521</v>
      </c>
      <c r="H16" s="115">
        <v>94110</v>
      </c>
      <c r="I16" s="113">
        <v>2696</v>
      </c>
      <c r="J16" s="155">
        <v>96806</v>
      </c>
      <c r="K16" s="157">
        <v>95.559639734776553</v>
      </c>
      <c r="L16" s="158">
        <v>12.233415010436518</v>
      </c>
      <c r="M16" s="159">
        <v>80.322931273388036</v>
      </c>
    </row>
    <row r="17" spans="1:13" ht="18" customHeight="1" x14ac:dyDescent="0.15">
      <c r="A17" s="152"/>
      <c r="B17" s="79"/>
      <c r="C17" s="80" t="s">
        <v>7</v>
      </c>
      <c r="D17" s="81"/>
      <c r="E17" s="163">
        <v>63726</v>
      </c>
      <c r="F17" s="161">
        <v>8631</v>
      </c>
      <c r="G17" s="162">
        <v>72357</v>
      </c>
      <c r="H17" s="85">
        <v>61295</v>
      </c>
      <c r="I17" s="83">
        <v>2208</v>
      </c>
      <c r="J17" s="162">
        <v>63503</v>
      </c>
      <c r="K17" s="164">
        <v>96.185230518155848</v>
      </c>
      <c r="L17" s="165">
        <v>25.582203684393466</v>
      </c>
      <c r="M17" s="166">
        <v>87.763450668214546</v>
      </c>
    </row>
    <row r="18" spans="1:13" ht="18" customHeight="1" x14ac:dyDescent="0.15">
      <c r="A18" s="152"/>
      <c r="B18" s="79"/>
      <c r="C18" s="80" t="s">
        <v>8</v>
      </c>
      <c r="D18" s="81"/>
      <c r="E18" s="163">
        <v>34982</v>
      </c>
      <c r="F18" s="161">
        <v>8598</v>
      </c>
      <c r="G18" s="162">
        <v>43580</v>
      </c>
      <c r="H18" s="85">
        <v>33993</v>
      </c>
      <c r="I18" s="83">
        <v>2243</v>
      </c>
      <c r="J18" s="162">
        <v>36236</v>
      </c>
      <c r="K18" s="164">
        <v>97.172831742038767</v>
      </c>
      <c r="L18" s="165">
        <v>26.087462200511744</v>
      </c>
      <c r="M18" s="166">
        <v>83.148233134465357</v>
      </c>
    </row>
    <row r="19" spans="1:13" ht="18" customHeight="1" x14ac:dyDescent="0.15">
      <c r="A19" s="152"/>
      <c r="B19" s="89"/>
      <c r="C19" s="90" t="s">
        <v>9</v>
      </c>
      <c r="D19" s="91"/>
      <c r="E19" s="170">
        <v>222003</v>
      </c>
      <c r="F19" s="168">
        <v>26001</v>
      </c>
      <c r="G19" s="169">
        <v>248004</v>
      </c>
      <c r="H19" s="95">
        <v>212733</v>
      </c>
      <c r="I19" s="93">
        <v>8413</v>
      </c>
      <c r="J19" s="169">
        <v>221146</v>
      </c>
      <c r="K19" s="171">
        <v>95.824380751611457</v>
      </c>
      <c r="L19" s="172">
        <v>32.35644782892966</v>
      </c>
      <c r="M19" s="173">
        <v>89.170335962323193</v>
      </c>
    </row>
    <row r="20" spans="1:13" ht="18" customHeight="1" x14ac:dyDescent="0.15">
      <c r="A20" s="152"/>
      <c r="B20" s="99"/>
      <c r="C20" s="100" t="s">
        <v>10</v>
      </c>
      <c r="D20" s="101"/>
      <c r="E20" s="177">
        <v>293975</v>
      </c>
      <c r="F20" s="175">
        <v>40867</v>
      </c>
      <c r="G20" s="176">
        <v>334842</v>
      </c>
      <c r="H20" s="105">
        <v>279096</v>
      </c>
      <c r="I20" s="103">
        <v>11431</v>
      </c>
      <c r="J20" s="176">
        <v>290527</v>
      </c>
      <c r="K20" s="178">
        <v>94.938685262352237</v>
      </c>
      <c r="L20" s="179">
        <v>27.971223725744487</v>
      </c>
      <c r="M20" s="180">
        <v>86.765399800502934</v>
      </c>
    </row>
    <row r="21" spans="1:13" ht="18" customHeight="1" x14ac:dyDescent="0.15">
      <c r="A21" s="152"/>
      <c r="B21" s="79"/>
      <c r="C21" s="80" t="s">
        <v>11</v>
      </c>
      <c r="D21" s="81"/>
      <c r="E21" s="163">
        <v>231655</v>
      </c>
      <c r="F21" s="161">
        <v>16869</v>
      </c>
      <c r="G21" s="162">
        <v>248524</v>
      </c>
      <c r="H21" s="85">
        <v>227986</v>
      </c>
      <c r="I21" s="83">
        <v>4012</v>
      </c>
      <c r="J21" s="162">
        <v>231998</v>
      </c>
      <c r="K21" s="164">
        <v>98.416179232047668</v>
      </c>
      <c r="L21" s="165">
        <v>23.783271088979784</v>
      </c>
      <c r="M21" s="166">
        <v>93.350340409779335</v>
      </c>
    </row>
    <row r="22" spans="1:13" ht="18" customHeight="1" x14ac:dyDescent="0.15">
      <c r="A22" s="152"/>
      <c r="B22" s="79"/>
      <c r="C22" s="80" t="s">
        <v>12</v>
      </c>
      <c r="D22" s="81"/>
      <c r="E22" s="163">
        <v>112805</v>
      </c>
      <c r="F22" s="161">
        <v>12529</v>
      </c>
      <c r="G22" s="162">
        <v>125334</v>
      </c>
      <c r="H22" s="85">
        <v>108217</v>
      </c>
      <c r="I22" s="83">
        <v>6348</v>
      </c>
      <c r="J22" s="162">
        <v>114565</v>
      </c>
      <c r="K22" s="164">
        <v>95.932804396968223</v>
      </c>
      <c r="L22" s="165">
        <v>50.666453827121082</v>
      </c>
      <c r="M22" s="166">
        <v>91.407758469369853</v>
      </c>
    </row>
    <row r="23" spans="1:13" ht="18" customHeight="1" x14ac:dyDescent="0.15">
      <c r="A23" s="152"/>
      <c r="B23" s="79"/>
      <c r="C23" s="80" t="s">
        <v>13</v>
      </c>
      <c r="D23" s="81"/>
      <c r="E23" s="163">
        <v>240599</v>
      </c>
      <c r="F23" s="161">
        <v>35498</v>
      </c>
      <c r="G23" s="162">
        <v>276097</v>
      </c>
      <c r="H23" s="85">
        <v>227503</v>
      </c>
      <c r="I23" s="83">
        <v>11464</v>
      </c>
      <c r="J23" s="162">
        <v>238967</v>
      </c>
      <c r="K23" s="164">
        <v>94.556918357931664</v>
      </c>
      <c r="L23" s="165">
        <v>32.294777170544819</v>
      </c>
      <c r="M23" s="166">
        <v>86.551827799650127</v>
      </c>
    </row>
    <row r="24" spans="1:13" ht="18" customHeight="1" x14ac:dyDescent="0.15">
      <c r="A24" s="152"/>
      <c r="B24" s="89"/>
      <c r="C24" s="90" t="s">
        <v>14</v>
      </c>
      <c r="D24" s="91"/>
      <c r="E24" s="170">
        <v>147563</v>
      </c>
      <c r="F24" s="168">
        <v>19881</v>
      </c>
      <c r="G24" s="169">
        <v>167444</v>
      </c>
      <c r="H24" s="95">
        <v>142597</v>
      </c>
      <c r="I24" s="93">
        <v>5997</v>
      </c>
      <c r="J24" s="169">
        <v>148594</v>
      </c>
      <c r="K24" s="171">
        <v>96.634657739406222</v>
      </c>
      <c r="L24" s="172">
        <v>30.164478647955335</v>
      </c>
      <c r="M24" s="173">
        <v>88.742504956881106</v>
      </c>
    </row>
    <row r="25" spans="1:13" ht="18" customHeight="1" x14ac:dyDescent="0.15">
      <c r="A25" s="152"/>
      <c r="B25" s="99"/>
      <c r="C25" s="100" t="s">
        <v>15</v>
      </c>
      <c r="D25" s="101"/>
      <c r="E25" s="177">
        <v>939104</v>
      </c>
      <c r="F25" s="175">
        <v>187024</v>
      </c>
      <c r="G25" s="176">
        <v>1126128</v>
      </c>
      <c r="H25" s="105">
        <v>877113</v>
      </c>
      <c r="I25" s="103">
        <v>37013</v>
      </c>
      <c r="J25" s="176">
        <v>914126</v>
      </c>
      <c r="K25" s="178">
        <v>93.398920673322664</v>
      </c>
      <c r="L25" s="179">
        <v>19.790508170074428</v>
      </c>
      <c r="M25" s="180">
        <v>81.174253726041798</v>
      </c>
    </row>
    <row r="26" spans="1:13" ht="18" customHeight="1" x14ac:dyDescent="0.15">
      <c r="A26" s="152"/>
      <c r="B26" s="79"/>
      <c r="C26" s="80" t="s">
        <v>16</v>
      </c>
      <c r="D26" s="81"/>
      <c r="E26" s="163">
        <v>347314</v>
      </c>
      <c r="F26" s="161">
        <v>62854</v>
      </c>
      <c r="G26" s="162">
        <v>410168</v>
      </c>
      <c r="H26" s="85">
        <v>331144</v>
      </c>
      <c r="I26" s="83">
        <v>13821</v>
      </c>
      <c r="J26" s="162">
        <v>344965</v>
      </c>
      <c r="K26" s="164">
        <v>95.344270602394374</v>
      </c>
      <c r="L26" s="165">
        <v>21.989053998154453</v>
      </c>
      <c r="M26" s="166">
        <v>84.103343020420894</v>
      </c>
    </row>
    <row r="27" spans="1:13" ht="18" customHeight="1" x14ac:dyDescent="0.15">
      <c r="A27" s="152"/>
      <c r="B27" s="79"/>
      <c r="C27" s="80" t="s">
        <v>17</v>
      </c>
      <c r="D27" s="81"/>
      <c r="E27" s="163">
        <v>769955</v>
      </c>
      <c r="F27" s="161">
        <v>176784</v>
      </c>
      <c r="G27" s="162">
        <v>946739</v>
      </c>
      <c r="H27" s="85">
        <v>709353</v>
      </c>
      <c r="I27" s="83">
        <v>49729</v>
      </c>
      <c r="J27" s="162">
        <v>759082</v>
      </c>
      <c r="K27" s="164">
        <v>92.129150404893792</v>
      </c>
      <c r="L27" s="165">
        <v>28.129808127432348</v>
      </c>
      <c r="M27" s="166">
        <v>80.178591987865715</v>
      </c>
    </row>
    <row r="28" spans="1:13" ht="18" customHeight="1" x14ac:dyDescent="0.15">
      <c r="A28" s="152"/>
      <c r="B28" s="79"/>
      <c r="C28" s="80" t="s">
        <v>18</v>
      </c>
      <c r="D28" s="81"/>
      <c r="E28" s="163">
        <v>391032</v>
      </c>
      <c r="F28" s="161">
        <v>80242</v>
      </c>
      <c r="G28" s="162">
        <v>471274</v>
      </c>
      <c r="H28" s="85">
        <v>380938</v>
      </c>
      <c r="I28" s="83">
        <v>18296</v>
      </c>
      <c r="J28" s="162">
        <v>399234</v>
      </c>
      <c r="K28" s="164">
        <v>97.418625585629826</v>
      </c>
      <c r="L28" s="165">
        <v>22.801026893646721</v>
      </c>
      <c r="M28" s="166">
        <v>84.713775850142383</v>
      </c>
    </row>
    <row r="29" spans="1:13" ht="18" customHeight="1" x14ac:dyDescent="0.15">
      <c r="A29" s="152"/>
      <c r="B29" s="89"/>
      <c r="C29" s="90" t="s">
        <v>19</v>
      </c>
      <c r="D29" s="91"/>
      <c r="E29" s="170">
        <v>366136</v>
      </c>
      <c r="F29" s="168">
        <v>74841</v>
      </c>
      <c r="G29" s="169">
        <v>440977</v>
      </c>
      <c r="H29" s="95">
        <v>354208</v>
      </c>
      <c r="I29" s="93">
        <v>13264</v>
      </c>
      <c r="J29" s="169">
        <v>367472</v>
      </c>
      <c r="K29" s="171">
        <v>96.742194157362292</v>
      </c>
      <c r="L29" s="172">
        <v>17.722905893828251</v>
      </c>
      <c r="M29" s="173">
        <v>83.331330205430206</v>
      </c>
    </row>
    <row r="30" spans="1:13" ht="18" customHeight="1" x14ac:dyDescent="0.15">
      <c r="A30" s="152"/>
      <c r="B30" s="99"/>
      <c r="C30" s="100" t="s">
        <v>20</v>
      </c>
      <c r="D30" s="101"/>
      <c r="E30" s="177">
        <v>597117</v>
      </c>
      <c r="F30" s="175">
        <v>96777</v>
      </c>
      <c r="G30" s="176">
        <v>693894</v>
      </c>
      <c r="H30" s="105">
        <v>582097</v>
      </c>
      <c r="I30" s="103">
        <v>27076</v>
      </c>
      <c r="J30" s="176">
        <v>609173</v>
      </c>
      <c r="K30" s="178">
        <v>97.484580073921862</v>
      </c>
      <c r="L30" s="179">
        <v>27.97772197939593</v>
      </c>
      <c r="M30" s="180">
        <v>87.790498260541241</v>
      </c>
    </row>
    <row r="31" spans="1:13" ht="18" customHeight="1" x14ac:dyDescent="0.15">
      <c r="A31" s="152"/>
      <c r="B31" s="79"/>
      <c r="C31" s="80" t="s">
        <v>21</v>
      </c>
      <c r="D31" s="81"/>
      <c r="E31" s="163">
        <v>325794</v>
      </c>
      <c r="F31" s="161">
        <v>57617</v>
      </c>
      <c r="G31" s="162">
        <v>383411</v>
      </c>
      <c r="H31" s="85">
        <v>317281</v>
      </c>
      <c r="I31" s="83">
        <v>19985</v>
      </c>
      <c r="J31" s="162">
        <v>337266</v>
      </c>
      <c r="K31" s="164">
        <v>97.386999146700063</v>
      </c>
      <c r="L31" s="165">
        <v>34.685943384764911</v>
      </c>
      <c r="M31" s="166">
        <v>87.964612387229366</v>
      </c>
    </row>
    <row r="32" spans="1:13" ht="18" customHeight="1" x14ac:dyDescent="0.15">
      <c r="A32" s="152"/>
      <c r="B32" s="79"/>
      <c r="C32" s="80" t="s">
        <v>22</v>
      </c>
      <c r="D32" s="81"/>
      <c r="E32" s="163">
        <v>652112</v>
      </c>
      <c r="F32" s="161">
        <v>109183</v>
      </c>
      <c r="G32" s="162">
        <v>761295</v>
      </c>
      <c r="H32" s="85">
        <v>639598</v>
      </c>
      <c r="I32" s="83">
        <v>21589</v>
      </c>
      <c r="J32" s="162">
        <v>661187</v>
      </c>
      <c r="K32" s="164">
        <v>98.08100449002626</v>
      </c>
      <c r="L32" s="165">
        <v>19.773224769423813</v>
      </c>
      <c r="M32" s="166">
        <v>86.850301131624406</v>
      </c>
    </row>
    <row r="33" spans="1:13" ht="18" customHeight="1" x14ac:dyDescent="0.15">
      <c r="A33" s="152"/>
      <c r="B33" s="79"/>
      <c r="C33" s="80" t="s">
        <v>23</v>
      </c>
      <c r="D33" s="81"/>
      <c r="E33" s="163">
        <v>11911</v>
      </c>
      <c r="F33" s="161">
        <v>1815</v>
      </c>
      <c r="G33" s="162">
        <v>13726</v>
      </c>
      <c r="H33" s="85">
        <v>11482</v>
      </c>
      <c r="I33" s="83">
        <v>559</v>
      </c>
      <c r="J33" s="162">
        <v>12041</v>
      </c>
      <c r="K33" s="164">
        <v>96.398287297456136</v>
      </c>
      <c r="L33" s="165">
        <v>30.798898071625345</v>
      </c>
      <c r="M33" s="166">
        <v>87.724027393268244</v>
      </c>
    </row>
    <row r="34" spans="1:13" ht="18" customHeight="1" x14ac:dyDescent="0.15">
      <c r="A34" s="152"/>
      <c r="B34" s="89"/>
      <c r="C34" s="90" t="s">
        <v>24</v>
      </c>
      <c r="D34" s="91"/>
      <c r="E34" s="170">
        <v>36008</v>
      </c>
      <c r="F34" s="168">
        <v>3665</v>
      </c>
      <c r="G34" s="169">
        <v>39673</v>
      </c>
      <c r="H34" s="95">
        <v>35029</v>
      </c>
      <c r="I34" s="93">
        <v>1650</v>
      </c>
      <c r="J34" s="169">
        <v>36679</v>
      </c>
      <c r="K34" s="171">
        <v>97.281159742279485</v>
      </c>
      <c r="L34" s="172">
        <v>45.020463847203274</v>
      </c>
      <c r="M34" s="173">
        <v>92.453305774708241</v>
      </c>
    </row>
    <row r="35" spans="1:13" ht="18" customHeight="1" x14ac:dyDescent="0.15">
      <c r="A35" s="152"/>
      <c r="B35" s="99"/>
      <c r="C35" s="100" t="s">
        <v>25</v>
      </c>
      <c r="D35" s="101"/>
      <c r="E35" s="177">
        <v>7588</v>
      </c>
      <c r="F35" s="175">
        <v>837</v>
      </c>
      <c r="G35" s="176">
        <v>8425</v>
      </c>
      <c r="H35" s="105">
        <v>7503</v>
      </c>
      <c r="I35" s="103">
        <v>331</v>
      </c>
      <c r="J35" s="176">
        <v>7834</v>
      </c>
      <c r="K35" s="178">
        <v>98.879810226673698</v>
      </c>
      <c r="L35" s="179">
        <v>39.545997610513737</v>
      </c>
      <c r="M35" s="180">
        <v>92.985163204747778</v>
      </c>
    </row>
    <row r="36" spans="1:13" ht="18" customHeight="1" x14ac:dyDescent="0.15">
      <c r="A36" s="152"/>
      <c r="B36" s="79"/>
      <c r="C36" s="80" t="s">
        <v>26</v>
      </c>
      <c r="D36" s="81"/>
      <c r="E36" s="163">
        <v>6913</v>
      </c>
      <c r="F36" s="161">
        <v>1771</v>
      </c>
      <c r="G36" s="162">
        <v>8684</v>
      </c>
      <c r="H36" s="85">
        <v>6099</v>
      </c>
      <c r="I36" s="83">
        <v>386</v>
      </c>
      <c r="J36" s="162">
        <v>6485</v>
      </c>
      <c r="K36" s="164">
        <v>88.225083176623755</v>
      </c>
      <c r="L36" s="165">
        <v>21.795595708639187</v>
      </c>
      <c r="M36" s="166">
        <v>74.677567941040991</v>
      </c>
    </row>
    <row r="37" spans="1:13" ht="18" customHeight="1" x14ac:dyDescent="0.15">
      <c r="A37" s="152"/>
      <c r="B37" s="79"/>
      <c r="C37" s="80" t="s">
        <v>27</v>
      </c>
      <c r="D37" s="81"/>
      <c r="E37" s="163">
        <v>30188</v>
      </c>
      <c r="F37" s="161">
        <v>7610</v>
      </c>
      <c r="G37" s="162">
        <v>37798</v>
      </c>
      <c r="H37" s="85">
        <v>27749</v>
      </c>
      <c r="I37" s="83">
        <v>692</v>
      </c>
      <c r="J37" s="162">
        <v>28441</v>
      </c>
      <c r="K37" s="164">
        <v>91.920630714191063</v>
      </c>
      <c r="L37" s="165">
        <v>9.0932982917214193</v>
      </c>
      <c r="M37" s="166">
        <v>75.244721942959941</v>
      </c>
    </row>
    <row r="38" spans="1:13" ht="18" customHeight="1" x14ac:dyDescent="0.15">
      <c r="A38" s="152"/>
      <c r="B38" s="79"/>
      <c r="C38" s="80" t="s">
        <v>28</v>
      </c>
      <c r="D38" s="81"/>
      <c r="E38" s="163">
        <v>11356</v>
      </c>
      <c r="F38" s="161">
        <v>138</v>
      </c>
      <c r="G38" s="162">
        <v>11494</v>
      </c>
      <c r="H38" s="85">
        <v>11356</v>
      </c>
      <c r="I38" s="83">
        <v>138</v>
      </c>
      <c r="J38" s="162">
        <v>11494</v>
      </c>
      <c r="K38" s="164">
        <v>100</v>
      </c>
      <c r="L38" s="165">
        <v>100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70">
        <v>19535</v>
      </c>
      <c r="F39" s="220">
        <v>4177</v>
      </c>
      <c r="G39" s="169">
        <v>23712</v>
      </c>
      <c r="H39" s="95">
        <v>18144</v>
      </c>
      <c r="I39" s="93">
        <v>1991</v>
      </c>
      <c r="J39" s="169">
        <v>20135</v>
      </c>
      <c r="K39" s="171">
        <v>92.879447146147939</v>
      </c>
      <c r="L39" s="172">
        <v>47.665788843667706</v>
      </c>
      <c r="M39" s="173">
        <v>84.914811066126859</v>
      </c>
    </row>
    <row r="40" spans="1:13" ht="18" customHeight="1" x14ac:dyDescent="0.15">
      <c r="A40" s="152"/>
      <c r="B40" s="99"/>
      <c r="C40" s="100" t="s">
        <v>30</v>
      </c>
      <c r="D40" s="101"/>
      <c r="E40" s="177">
        <v>27431</v>
      </c>
      <c r="F40" s="175">
        <v>17988</v>
      </c>
      <c r="G40" s="176">
        <v>45419</v>
      </c>
      <c r="H40" s="105">
        <v>25008</v>
      </c>
      <c r="I40" s="103">
        <v>1902</v>
      </c>
      <c r="J40" s="176">
        <v>26910</v>
      </c>
      <c r="K40" s="178">
        <v>91.166927928256342</v>
      </c>
      <c r="L40" s="179">
        <v>10.57371581054036</v>
      </c>
      <c r="M40" s="180">
        <v>59.248332195777095</v>
      </c>
    </row>
    <row r="41" spans="1:13" ht="18" customHeight="1" x14ac:dyDescent="0.15">
      <c r="A41" s="152"/>
      <c r="B41" s="79"/>
      <c r="C41" s="80" t="s">
        <v>71</v>
      </c>
      <c r="D41" s="81"/>
      <c r="E41" s="163">
        <v>170707</v>
      </c>
      <c r="F41" s="161">
        <v>49152</v>
      </c>
      <c r="G41" s="162">
        <v>219859</v>
      </c>
      <c r="H41" s="85">
        <v>156462</v>
      </c>
      <c r="I41" s="83">
        <v>10088</v>
      </c>
      <c r="J41" s="162">
        <v>166550</v>
      </c>
      <c r="K41" s="164">
        <v>91.655292401600406</v>
      </c>
      <c r="L41" s="165">
        <v>20.524088541666664</v>
      </c>
      <c r="M41" s="166">
        <v>75.753096302630325</v>
      </c>
    </row>
    <row r="42" spans="1:13" ht="18" customHeight="1" x14ac:dyDescent="0.15">
      <c r="A42" s="152"/>
      <c r="B42" s="79"/>
      <c r="C42" s="80" t="s">
        <v>72</v>
      </c>
      <c r="D42" s="81"/>
      <c r="E42" s="163">
        <v>530784</v>
      </c>
      <c r="F42" s="161">
        <v>69759</v>
      </c>
      <c r="G42" s="162">
        <v>600543</v>
      </c>
      <c r="H42" s="85">
        <v>507044</v>
      </c>
      <c r="I42" s="83">
        <v>20586</v>
      </c>
      <c r="J42" s="162">
        <v>527630</v>
      </c>
      <c r="K42" s="164">
        <v>95.527370832579734</v>
      </c>
      <c r="L42" s="165">
        <v>29.510170730658409</v>
      </c>
      <c r="M42" s="166">
        <v>87.85882110023762</v>
      </c>
    </row>
    <row r="43" spans="1:13" ht="18" customHeight="1" x14ac:dyDescent="0.15">
      <c r="A43" s="152"/>
      <c r="B43" s="79"/>
      <c r="C43" s="80" t="s">
        <v>31</v>
      </c>
      <c r="D43" s="81"/>
      <c r="E43" s="163">
        <v>29877</v>
      </c>
      <c r="F43" s="161">
        <v>2088</v>
      </c>
      <c r="G43" s="162">
        <v>31965</v>
      </c>
      <c r="H43" s="85">
        <v>28697</v>
      </c>
      <c r="I43" s="83">
        <v>515</v>
      </c>
      <c r="J43" s="162">
        <v>29212</v>
      </c>
      <c r="K43" s="164">
        <v>96.05047360846136</v>
      </c>
      <c r="L43" s="165">
        <v>24.664750957854405</v>
      </c>
      <c r="M43" s="166">
        <v>91.387455028937907</v>
      </c>
    </row>
    <row r="44" spans="1:13" ht="18" customHeight="1" x14ac:dyDescent="0.15">
      <c r="A44" s="152"/>
      <c r="B44" s="89"/>
      <c r="C44" s="90" t="s">
        <v>32</v>
      </c>
      <c r="D44" s="91"/>
      <c r="E44" s="170">
        <v>143351</v>
      </c>
      <c r="F44" s="168">
        <v>26152</v>
      </c>
      <c r="G44" s="169">
        <v>169503</v>
      </c>
      <c r="H44" s="95">
        <v>135541</v>
      </c>
      <c r="I44" s="93">
        <v>6452</v>
      </c>
      <c r="J44" s="169">
        <v>141993</v>
      </c>
      <c r="K44" s="171">
        <v>94.551834308794497</v>
      </c>
      <c r="L44" s="172">
        <v>24.671153257877027</v>
      </c>
      <c r="M44" s="173">
        <v>83.770198757544108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7">
        <v>34264</v>
      </c>
      <c r="F45" s="185">
        <v>21856</v>
      </c>
      <c r="G45" s="186">
        <v>56120</v>
      </c>
      <c r="H45" s="280">
        <v>31495</v>
      </c>
      <c r="I45" s="281">
        <v>2075</v>
      </c>
      <c r="J45" s="186">
        <v>33570</v>
      </c>
      <c r="K45" s="188">
        <v>91.918631800140091</v>
      </c>
      <c r="L45" s="189">
        <v>9.4939604685212302</v>
      </c>
      <c r="M45" s="190">
        <v>59.818246614397722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5">
        <v>19177849</v>
      </c>
      <c r="F46" s="193">
        <v>4856793</v>
      </c>
      <c r="G46" s="194">
        <v>24034642</v>
      </c>
      <c r="H46" s="195">
        <v>18151140</v>
      </c>
      <c r="I46" s="193">
        <v>1016982</v>
      </c>
      <c r="J46" s="194">
        <v>19168122</v>
      </c>
      <c r="K46" s="196">
        <v>94.64638083238637</v>
      </c>
      <c r="L46" s="197">
        <v>20.93937295659914</v>
      </c>
      <c r="M46" s="198">
        <v>79.752059548047356</v>
      </c>
    </row>
    <row r="47" spans="1:13" ht="18" customHeight="1" thickBot="1" x14ac:dyDescent="0.2">
      <c r="A47" s="191"/>
      <c r="B47" s="130"/>
      <c r="C47" s="131" t="s">
        <v>96</v>
      </c>
      <c r="D47" s="132"/>
      <c r="E47" s="202">
        <v>6894268</v>
      </c>
      <c r="F47" s="200">
        <v>1243242</v>
      </c>
      <c r="G47" s="201">
        <v>8137510</v>
      </c>
      <c r="H47" s="202">
        <v>6580871</v>
      </c>
      <c r="I47" s="200">
        <v>302950</v>
      </c>
      <c r="J47" s="201">
        <v>6883821</v>
      </c>
      <c r="K47" s="203">
        <v>95.454238216442988</v>
      </c>
      <c r="L47" s="204">
        <v>24.367741759046108</v>
      </c>
      <c r="M47" s="205">
        <v>84.593702496218128</v>
      </c>
    </row>
    <row r="48" spans="1:13" ht="18" customHeight="1" thickBot="1" x14ac:dyDescent="0.2">
      <c r="B48" s="140"/>
      <c r="C48" s="141" t="s">
        <v>93</v>
      </c>
      <c r="D48" s="142"/>
      <c r="E48" s="282">
        <v>26072117</v>
      </c>
      <c r="F48" s="283">
        <v>6100035</v>
      </c>
      <c r="G48" s="284">
        <v>32172152</v>
      </c>
      <c r="H48" s="282">
        <v>24732011</v>
      </c>
      <c r="I48" s="283">
        <v>1319932</v>
      </c>
      <c r="J48" s="284">
        <v>26051943</v>
      </c>
      <c r="K48" s="285">
        <v>94.860003121342245</v>
      </c>
      <c r="L48" s="286">
        <v>21.638105355133209</v>
      </c>
      <c r="M48" s="287">
        <v>80.976687540205589</v>
      </c>
    </row>
    <row r="49" spans="8:10" x14ac:dyDescent="0.15">
      <c r="H49" s="288"/>
      <c r="I49" s="288"/>
      <c r="J49" s="288"/>
    </row>
    <row r="50" spans="8:10" x14ac:dyDescent="0.15">
      <c r="H50" s="288"/>
      <c r="I50" s="288"/>
      <c r="J50" s="288"/>
    </row>
    <row r="51" spans="8:10" x14ac:dyDescent="0.15">
      <c r="H51" s="288"/>
      <c r="I51" s="288"/>
      <c r="J51" s="288"/>
    </row>
    <row r="52" spans="8:10" x14ac:dyDescent="0.15">
      <c r="H52" s="288"/>
      <c r="I52" s="288"/>
      <c r="J52" s="288"/>
    </row>
    <row r="53" spans="8:10" x14ac:dyDescent="0.15">
      <c r="H53" s="288"/>
      <c r="I53" s="288"/>
      <c r="J53" s="288"/>
    </row>
    <row r="54" spans="8:10" x14ac:dyDescent="0.15">
      <c r="H54" s="288"/>
      <c r="I54" s="288"/>
      <c r="J54" s="288"/>
    </row>
    <row r="55" spans="8:10" x14ac:dyDescent="0.15">
      <c r="H55" s="288"/>
      <c r="I55" s="288"/>
      <c r="J55" s="288"/>
    </row>
    <row r="56" spans="8:10" x14ac:dyDescent="0.15">
      <c r="H56" s="288"/>
      <c r="I56" s="288"/>
      <c r="J56" s="288"/>
    </row>
    <row r="57" spans="8:10" x14ac:dyDescent="0.15">
      <c r="H57" s="288"/>
      <c r="I57" s="288"/>
      <c r="J57" s="288"/>
    </row>
    <row r="58" spans="8:10" x14ac:dyDescent="0.15">
      <c r="H58" s="288"/>
      <c r="I58" s="288"/>
      <c r="J58" s="288"/>
    </row>
    <row r="59" spans="8:10" x14ac:dyDescent="0.15">
      <c r="H59" s="288"/>
      <c r="I59" s="288"/>
      <c r="J59" s="288"/>
    </row>
    <row r="60" spans="8:10" x14ac:dyDescent="0.15">
      <c r="H60" s="288"/>
      <c r="I60" s="288"/>
      <c r="J60" s="288"/>
    </row>
    <row r="61" spans="8:10" x14ac:dyDescent="0.15">
      <c r="H61" s="288"/>
      <c r="I61" s="288"/>
      <c r="J61" s="288"/>
    </row>
    <row r="62" spans="8:10" x14ac:dyDescent="0.15">
      <c r="H62" s="288"/>
      <c r="I62" s="288"/>
      <c r="J62" s="288"/>
    </row>
    <row r="63" spans="8:10" x14ac:dyDescent="0.15">
      <c r="H63" s="288"/>
      <c r="I63" s="288"/>
      <c r="J63" s="288"/>
    </row>
    <row r="64" spans="8:10" x14ac:dyDescent="0.15">
      <c r="H64" s="288"/>
      <c r="I64" s="288"/>
      <c r="J64" s="288"/>
    </row>
    <row r="65" spans="8:10" x14ac:dyDescent="0.15">
      <c r="H65" s="288"/>
      <c r="I65" s="288"/>
      <c r="J65" s="288"/>
    </row>
    <row r="66" spans="8:10" x14ac:dyDescent="0.15">
      <c r="H66" s="288"/>
      <c r="I66" s="288"/>
      <c r="J66" s="288"/>
    </row>
    <row r="67" spans="8:10" x14ac:dyDescent="0.15">
      <c r="H67" s="288"/>
      <c r="I67" s="288"/>
      <c r="J67" s="288"/>
    </row>
    <row r="68" spans="8:10" x14ac:dyDescent="0.15">
      <c r="H68" s="288"/>
      <c r="I68" s="288"/>
      <c r="J68" s="288"/>
    </row>
    <row r="69" spans="8:10" x14ac:dyDescent="0.15">
      <c r="H69" s="288"/>
      <c r="I69" s="288"/>
      <c r="J69" s="288"/>
    </row>
    <row r="70" spans="8:10" x14ac:dyDescent="0.15">
      <c r="H70" s="288"/>
      <c r="I70" s="288"/>
      <c r="J70" s="288"/>
    </row>
    <row r="71" spans="8:10" x14ac:dyDescent="0.15">
      <c r="H71" s="288"/>
      <c r="I71" s="288"/>
      <c r="J71" s="288"/>
    </row>
    <row r="72" spans="8:10" x14ac:dyDescent="0.15">
      <c r="H72" s="288"/>
      <c r="I72" s="288"/>
      <c r="J72" s="288"/>
    </row>
    <row r="73" spans="8:10" x14ac:dyDescent="0.15">
      <c r="H73" s="288"/>
      <c r="I73" s="288"/>
      <c r="J73" s="288"/>
    </row>
    <row r="74" spans="8:10" x14ac:dyDescent="0.15">
      <c r="H74" s="288"/>
      <c r="I74" s="288"/>
      <c r="J74" s="288"/>
    </row>
    <row r="75" spans="8:10" x14ac:dyDescent="0.15">
      <c r="H75" s="288"/>
      <c r="I75" s="288"/>
      <c r="J75" s="288"/>
    </row>
    <row r="76" spans="8:10" x14ac:dyDescent="0.15">
      <c r="H76" s="288"/>
      <c r="I76" s="288"/>
      <c r="J76" s="288"/>
    </row>
    <row r="77" spans="8:10" x14ac:dyDescent="0.15">
      <c r="H77" s="288"/>
      <c r="I77" s="288"/>
      <c r="J77" s="288"/>
    </row>
    <row r="78" spans="8:10" x14ac:dyDescent="0.15">
      <c r="H78" s="288"/>
      <c r="I78" s="288"/>
      <c r="J78" s="288"/>
    </row>
    <row r="79" spans="8:10" x14ac:dyDescent="0.15">
      <c r="H79" s="288"/>
      <c r="I79" s="288"/>
      <c r="J79" s="288"/>
    </row>
    <row r="80" spans="8:10" x14ac:dyDescent="0.15">
      <c r="H80" s="288"/>
      <c r="I80" s="288"/>
      <c r="J80" s="288"/>
    </row>
    <row r="81" spans="8:10" x14ac:dyDescent="0.15">
      <c r="H81" s="288"/>
      <c r="I81" s="288"/>
      <c r="J81" s="288"/>
    </row>
    <row r="82" spans="8:10" x14ac:dyDescent="0.15">
      <c r="H82" s="288"/>
      <c r="I82" s="288"/>
      <c r="J82" s="288"/>
    </row>
    <row r="83" spans="8:10" x14ac:dyDescent="0.15">
      <c r="H83" s="288"/>
      <c r="I83" s="288"/>
      <c r="J83" s="288"/>
    </row>
    <row r="84" spans="8:10" x14ac:dyDescent="0.15">
      <c r="H84" s="288"/>
      <c r="I84" s="288"/>
      <c r="J84" s="288"/>
    </row>
    <row r="85" spans="8:10" x14ac:dyDescent="0.15">
      <c r="H85" s="288"/>
      <c r="I85" s="288"/>
      <c r="J85" s="288"/>
    </row>
    <row r="86" spans="8:10" x14ac:dyDescent="0.15">
      <c r="H86" s="288"/>
      <c r="I86" s="288"/>
      <c r="J86" s="288"/>
    </row>
    <row r="87" spans="8:10" x14ac:dyDescent="0.15">
      <c r="H87" s="288"/>
      <c r="I87" s="288"/>
      <c r="J87" s="288"/>
    </row>
    <row r="88" spans="8:10" x14ac:dyDescent="0.15">
      <c r="H88" s="288"/>
      <c r="I88" s="288"/>
      <c r="J88" s="288"/>
    </row>
    <row r="89" spans="8:10" x14ac:dyDescent="0.15">
      <c r="H89" s="288"/>
      <c r="I89" s="288"/>
      <c r="J89" s="288"/>
    </row>
    <row r="90" spans="8:10" x14ac:dyDescent="0.15">
      <c r="H90" s="288"/>
      <c r="I90" s="288"/>
      <c r="J90" s="288"/>
    </row>
    <row r="91" spans="8:10" x14ac:dyDescent="0.15">
      <c r="H91" s="288"/>
      <c r="I91" s="288"/>
      <c r="J91" s="288"/>
    </row>
    <row r="92" spans="8:10" x14ac:dyDescent="0.15">
      <c r="H92" s="288"/>
      <c r="I92" s="288"/>
      <c r="J92" s="288"/>
    </row>
    <row r="93" spans="8:10" x14ac:dyDescent="0.15">
      <c r="H93" s="288"/>
      <c r="I93" s="288"/>
      <c r="J93" s="288"/>
    </row>
    <row r="94" spans="8:10" x14ac:dyDescent="0.15">
      <c r="H94" s="288"/>
      <c r="I94" s="288"/>
      <c r="J94" s="288"/>
    </row>
    <row r="95" spans="8:10" x14ac:dyDescent="0.15">
      <c r="H95" s="288"/>
      <c r="I95" s="288"/>
      <c r="J95" s="288"/>
    </row>
    <row r="96" spans="8:10" x14ac:dyDescent="0.15">
      <c r="H96" s="288"/>
      <c r="I96" s="288"/>
      <c r="J96" s="288"/>
    </row>
    <row r="97" spans="8:10" x14ac:dyDescent="0.15">
      <c r="H97" s="288"/>
      <c r="I97" s="288"/>
      <c r="J97" s="288"/>
    </row>
    <row r="98" spans="8:10" x14ac:dyDescent="0.15">
      <c r="H98" s="288"/>
      <c r="I98" s="288"/>
      <c r="J98" s="288"/>
    </row>
    <row r="99" spans="8:10" x14ac:dyDescent="0.15">
      <c r="H99" s="288"/>
      <c r="I99" s="288"/>
      <c r="J99" s="288"/>
    </row>
    <row r="100" spans="8:10" x14ac:dyDescent="0.15">
      <c r="H100" s="288"/>
      <c r="I100" s="288"/>
      <c r="J100" s="288"/>
    </row>
    <row r="101" spans="8:10" x14ac:dyDescent="0.15">
      <c r="H101" s="288"/>
      <c r="I101" s="288"/>
      <c r="J101" s="288"/>
    </row>
    <row r="102" spans="8:10" x14ac:dyDescent="0.15">
      <c r="H102" s="288"/>
      <c r="I102" s="288"/>
      <c r="J102" s="288"/>
    </row>
    <row r="103" spans="8:10" x14ac:dyDescent="0.15">
      <c r="H103" s="288"/>
      <c r="I103" s="288"/>
      <c r="J103" s="288"/>
    </row>
    <row r="104" spans="8:10" x14ac:dyDescent="0.15">
      <c r="H104" s="288"/>
      <c r="I104" s="288"/>
      <c r="J104" s="288"/>
    </row>
    <row r="105" spans="8:10" x14ac:dyDescent="0.15">
      <c r="H105" s="288"/>
      <c r="I105" s="288"/>
      <c r="J105" s="288"/>
    </row>
    <row r="106" spans="8:10" x14ac:dyDescent="0.15">
      <c r="H106" s="288"/>
      <c r="I106" s="288"/>
      <c r="J106" s="288"/>
    </row>
    <row r="107" spans="8:10" x14ac:dyDescent="0.15">
      <c r="H107" s="288"/>
      <c r="I107" s="288"/>
      <c r="J107" s="288"/>
    </row>
    <row r="108" spans="8:10" x14ac:dyDescent="0.15">
      <c r="H108" s="288"/>
      <c r="I108" s="288"/>
      <c r="J108" s="288"/>
    </row>
    <row r="109" spans="8:10" x14ac:dyDescent="0.15">
      <c r="H109" s="288"/>
      <c r="I109" s="288"/>
      <c r="J109" s="288"/>
    </row>
    <row r="110" spans="8:10" x14ac:dyDescent="0.15">
      <c r="H110" s="288"/>
      <c r="I110" s="288"/>
      <c r="J110" s="288"/>
    </row>
    <row r="111" spans="8:10" x14ac:dyDescent="0.15">
      <c r="H111" s="288"/>
      <c r="I111" s="288"/>
      <c r="J111" s="288"/>
    </row>
    <row r="112" spans="8:10" x14ac:dyDescent="0.15">
      <c r="H112" s="288"/>
      <c r="I112" s="288"/>
      <c r="J112" s="288"/>
    </row>
    <row r="113" spans="8:10" x14ac:dyDescent="0.15">
      <c r="H113" s="288"/>
      <c r="I113" s="288"/>
      <c r="J113" s="288"/>
    </row>
    <row r="114" spans="8:10" x14ac:dyDescent="0.15">
      <c r="H114" s="288"/>
      <c r="I114" s="288"/>
      <c r="J114" s="288"/>
    </row>
    <row r="115" spans="8:10" x14ac:dyDescent="0.15">
      <c r="H115" s="288"/>
      <c r="I115" s="288"/>
      <c r="J115" s="288"/>
    </row>
    <row r="116" spans="8:10" x14ac:dyDescent="0.15">
      <c r="H116" s="288"/>
      <c r="I116" s="288"/>
      <c r="J116" s="288"/>
    </row>
    <row r="117" spans="8:10" x14ac:dyDescent="0.15">
      <c r="H117" s="288"/>
      <c r="I117" s="288"/>
      <c r="J117" s="288"/>
    </row>
    <row r="118" spans="8:10" x14ac:dyDescent="0.15">
      <c r="H118" s="288"/>
      <c r="I118" s="288"/>
      <c r="J118" s="288"/>
    </row>
    <row r="119" spans="8:10" x14ac:dyDescent="0.15">
      <c r="H119" s="288"/>
      <c r="I119" s="288"/>
      <c r="J119" s="288"/>
    </row>
    <row r="120" spans="8:10" x14ac:dyDescent="0.15">
      <c r="H120" s="288"/>
      <c r="I120" s="288"/>
      <c r="J120" s="288"/>
    </row>
    <row r="121" spans="8:10" x14ac:dyDescent="0.15">
      <c r="H121" s="288"/>
      <c r="I121" s="288"/>
      <c r="J121" s="288"/>
    </row>
    <row r="122" spans="8:10" x14ac:dyDescent="0.15">
      <c r="H122" s="288"/>
      <c r="I122" s="288"/>
      <c r="J122" s="288"/>
    </row>
    <row r="123" spans="8:10" x14ac:dyDescent="0.15">
      <c r="H123" s="288"/>
      <c r="I123" s="288"/>
      <c r="J123" s="288"/>
    </row>
    <row r="124" spans="8:10" x14ac:dyDescent="0.15">
      <c r="H124" s="288"/>
      <c r="I124" s="288"/>
      <c r="J124" s="288"/>
    </row>
    <row r="125" spans="8:10" x14ac:dyDescent="0.15">
      <c r="H125" s="288"/>
      <c r="I125" s="288"/>
      <c r="J125" s="288"/>
    </row>
    <row r="126" spans="8:10" x14ac:dyDescent="0.15">
      <c r="H126" s="288"/>
      <c r="I126" s="288"/>
      <c r="J126" s="288"/>
    </row>
    <row r="127" spans="8:10" x14ac:dyDescent="0.15">
      <c r="H127" s="288"/>
      <c r="I127" s="288"/>
      <c r="J127" s="288"/>
    </row>
    <row r="128" spans="8:10" x14ac:dyDescent="0.15">
      <c r="H128" s="288"/>
      <c r="I128" s="288"/>
      <c r="J128" s="288"/>
    </row>
    <row r="129" spans="8:10" x14ac:dyDescent="0.15">
      <c r="H129" s="288"/>
      <c r="I129" s="288"/>
      <c r="J129" s="288"/>
    </row>
    <row r="130" spans="8:10" x14ac:dyDescent="0.15">
      <c r="H130" s="288"/>
      <c r="I130" s="288"/>
      <c r="J130" s="288"/>
    </row>
    <row r="131" spans="8:10" x14ac:dyDescent="0.15">
      <c r="H131" s="288"/>
      <c r="I131" s="288"/>
      <c r="J131" s="288"/>
    </row>
    <row r="132" spans="8:10" x14ac:dyDescent="0.15">
      <c r="H132" s="288"/>
      <c r="I132" s="288"/>
      <c r="J132" s="288"/>
    </row>
    <row r="133" spans="8:10" x14ac:dyDescent="0.15">
      <c r="H133" s="288"/>
      <c r="I133" s="288"/>
      <c r="J133" s="288"/>
    </row>
    <row r="134" spans="8:10" x14ac:dyDescent="0.15">
      <c r="H134" s="288"/>
      <c r="I134" s="288"/>
      <c r="J134" s="288"/>
    </row>
    <row r="135" spans="8:10" x14ac:dyDescent="0.15">
      <c r="H135" s="288"/>
      <c r="I135" s="288"/>
      <c r="J135" s="288"/>
    </row>
    <row r="136" spans="8:10" x14ac:dyDescent="0.15">
      <c r="H136" s="288"/>
      <c r="I136" s="288"/>
      <c r="J136" s="288"/>
    </row>
    <row r="137" spans="8:10" x14ac:dyDescent="0.15">
      <c r="H137" s="288"/>
      <c r="I137" s="288"/>
      <c r="J137" s="288"/>
    </row>
    <row r="138" spans="8:10" x14ac:dyDescent="0.15">
      <c r="H138" s="288"/>
      <c r="I138" s="288"/>
      <c r="J138" s="288"/>
    </row>
    <row r="139" spans="8:10" x14ac:dyDescent="0.15">
      <c r="H139" s="288"/>
      <c r="I139" s="288"/>
      <c r="J139" s="288"/>
    </row>
    <row r="140" spans="8:10" x14ac:dyDescent="0.15">
      <c r="H140" s="288"/>
      <c r="I140" s="288"/>
      <c r="J140" s="288"/>
    </row>
    <row r="141" spans="8:10" x14ac:dyDescent="0.15">
      <c r="H141" s="288"/>
      <c r="I141" s="288"/>
      <c r="J141" s="288"/>
    </row>
    <row r="142" spans="8:10" x14ac:dyDescent="0.15">
      <c r="H142" s="288"/>
      <c r="I142" s="288"/>
      <c r="J142" s="288"/>
    </row>
    <row r="143" spans="8:10" x14ac:dyDescent="0.15">
      <c r="H143" s="288"/>
      <c r="I143" s="288"/>
      <c r="J143" s="288"/>
    </row>
    <row r="144" spans="8:10" x14ac:dyDescent="0.15">
      <c r="H144" s="288"/>
      <c r="I144" s="288"/>
      <c r="J144" s="288"/>
    </row>
    <row r="145" spans="8:10" x14ac:dyDescent="0.15">
      <c r="H145" s="288"/>
      <c r="I145" s="288"/>
      <c r="J145" s="288"/>
    </row>
    <row r="146" spans="8:10" x14ac:dyDescent="0.15">
      <c r="H146" s="288"/>
      <c r="I146" s="288"/>
      <c r="J146" s="288"/>
    </row>
    <row r="147" spans="8:10" x14ac:dyDescent="0.15">
      <c r="H147" s="288"/>
      <c r="I147" s="288"/>
      <c r="J147" s="288"/>
    </row>
    <row r="148" spans="8:10" x14ac:dyDescent="0.15">
      <c r="H148" s="288"/>
      <c r="I148" s="288"/>
      <c r="J148" s="288"/>
    </row>
    <row r="149" spans="8:10" x14ac:dyDescent="0.15">
      <c r="H149" s="288"/>
      <c r="I149" s="288"/>
      <c r="J149" s="288"/>
    </row>
    <row r="150" spans="8:10" x14ac:dyDescent="0.15">
      <c r="H150" s="288"/>
      <c r="I150" s="288"/>
      <c r="J150" s="288"/>
    </row>
    <row r="151" spans="8:10" x14ac:dyDescent="0.15">
      <c r="H151" s="288"/>
      <c r="I151" s="288"/>
      <c r="J151" s="288"/>
    </row>
    <row r="152" spans="8:10" x14ac:dyDescent="0.15">
      <c r="H152" s="288"/>
      <c r="I152" s="288"/>
      <c r="J152" s="288"/>
    </row>
    <row r="153" spans="8:10" x14ac:dyDescent="0.15">
      <c r="H153" s="288"/>
      <c r="I153" s="288"/>
      <c r="J153" s="288"/>
    </row>
    <row r="154" spans="8:10" x14ac:dyDescent="0.15">
      <c r="H154" s="288"/>
      <c r="I154" s="288"/>
      <c r="J154" s="288"/>
    </row>
    <row r="155" spans="8:10" x14ac:dyDescent="0.15">
      <c r="H155" s="288"/>
      <c r="I155" s="288"/>
      <c r="J155" s="288"/>
    </row>
    <row r="156" spans="8:10" x14ac:dyDescent="0.15">
      <c r="H156" s="288"/>
      <c r="I156" s="288"/>
      <c r="J156" s="288"/>
    </row>
    <row r="157" spans="8:10" x14ac:dyDescent="0.15">
      <c r="H157" s="288"/>
      <c r="I157" s="288"/>
      <c r="J157" s="288"/>
    </row>
    <row r="158" spans="8:10" x14ac:dyDescent="0.15">
      <c r="H158" s="288"/>
      <c r="I158" s="288"/>
      <c r="J158" s="288"/>
    </row>
    <row r="159" spans="8:10" x14ac:dyDescent="0.15">
      <c r="H159" s="288"/>
      <c r="I159" s="288"/>
      <c r="J159" s="288"/>
    </row>
    <row r="160" spans="8:10" x14ac:dyDescent="0.15">
      <c r="H160" s="288"/>
      <c r="I160" s="288"/>
      <c r="J160" s="288"/>
    </row>
    <row r="161" spans="8:10" x14ac:dyDescent="0.15">
      <c r="H161" s="288"/>
      <c r="I161" s="288"/>
      <c r="J161" s="288"/>
    </row>
    <row r="162" spans="8:10" x14ac:dyDescent="0.15">
      <c r="H162" s="288"/>
      <c r="I162" s="288"/>
      <c r="J162" s="288"/>
    </row>
    <row r="163" spans="8:10" x14ac:dyDescent="0.15">
      <c r="H163" s="288"/>
      <c r="I163" s="288"/>
      <c r="J163" s="288"/>
    </row>
    <row r="164" spans="8:10" x14ac:dyDescent="0.15">
      <c r="H164" s="288"/>
      <c r="I164" s="288"/>
      <c r="J164" s="288"/>
    </row>
    <row r="165" spans="8:10" x14ac:dyDescent="0.15">
      <c r="H165" s="288"/>
      <c r="I165" s="288"/>
      <c r="J165" s="288"/>
    </row>
    <row r="166" spans="8:10" x14ac:dyDescent="0.15">
      <c r="H166" s="288"/>
      <c r="I166" s="288"/>
      <c r="J166" s="288"/>
    </row>
    <row r="167" spans="8:10" x14ac:dyDescent="0.15">
      <c r="H167" s="288"/>
      <c r="I167" s="288"/>
      <c r="J167" s="288"/>
    </row>
    <row r="168" spans="8:10" x14ac:dyDescent="0.15">
      <c r="H168" s="288"/>
      <c r="I168" s="288"/>
      <c r="J168" s="288"/>
    </row>
    <row r="169" spans="8:10" x14ac:dyDescent="0.15">
      <c r="H169" s="288"/>
      <c r="I169" s="288"/>
      <c r="J169" s="288"/>
    </row>
    <row r="170" spans="8:10" x14ac:dyDescent="0.15">
      <c r="H170" s="288"/>
      <c r="I170" s="288"/>
      <c r="J170" s="288"/>
    </row>
    <row r="171" spans="8:10" x14ac:dyDescent="0.15">
      <c r="H171" s="288"/>
      <c r="I171" s="288"/>
      <c r="J171" s="288"/>
    </row>
    <row r="172" spans="8:10" x14ac:dyDescent="0.15">
      <c r="H172" s="288"/>
      <c r="I172" s="288"/>
      <c r="J172" s="288"/>
    </row>
    <row r="173" spans="8:10" x14ac:dyDescent="0.15">
      <c r="H173" s="288"/>
      <c r="I173" s="288"/>
      <c r="J173" s="288"/>
    </row>
    <row r="174" spans="8:10" x14ac:dyDescent="0.15">
      <c r="H174" s="288"/>
      <c r="I174" s="288"/>
      <c r="J174" s="288"/>
    </row>
    <row r="175" spans="8:10" x14ac:dyDescent="0.15">
      <c r="H175" s="288"/>
      <c r="I175" s="288"/>
      <c r="J175" s="288"/>
    </row>
    <row r="176" spans="8:10" x14ac:dyDescent="0.15">
      <c r="H176" s="288"/>
      <c r="I176" s="288"/>
      <c r="J176" s="288"/>
    </row>
    <row r="177" spans="8:10" x14ac:dyDescent="0.15">
      <c r="H177" s="288"/>
      <c r="I177" s="288"/>
      <c r="J177" s="288"/>
    </row>
    <row r="178" spans="8:10" x14ac:dyDescent="0.15">
      <c r="H178" s="288"/>
      <c r="I178" s="288"/>
      <c r="J178" s="288"/>
    </row>
    <row r="179" spans="8:10" x14ac:dyDescent="0.15">
      <c r="H179" s="288"/>
      <c r="I179" s="288"/>
      <c r="J179" s="288"/>
    </row>
    <row r="180" spans="8:10" x14ac:dyDescent="0.15">
      <c r="H180" s="288"/>
      <c r="I180" s="288"/>
      <c r="J180" s="288"/>
    </row>
    <row r="181" spans="8:10" x14ac:dyDescent="0.15">
      <c r="H181" s="288"/>
      <c r="I181" s="288"/>
      <c r="J181" s="288"/>
    </row>
    <row r="182" spans="8:10" x14ac:dyDescent="0.15">
      <c r="H182" s="288"/>
      <c r="I182" s="288"/>
      <c r="J182" s="288"/>
    </row>
    <row r="183" spans="8:10" x14ac:dyDescent="0.15">
      <c r="H183" s="288"/>
      <c r="I183" s="288"/>
      <c r="J183" s="288"/>
    </row>
    <row r="184" spans="8:10" x14ac:dyDescent="0.15">
      <c r="H184" s="288"/>
      <c r="I184" s="288"/>
      <c r="J184" s="288"/>
    </row>
    <row r="185" spans="8:10" x14ac:dyDescent="0.15">
      <c r="H185" s="288"/>
      <c r="I185" s="288"/>
      <c r="J185" s="288"/>
    </row>
    <row r="186" spans="8:10" x14ac:dyDescent="0.15">
      <c r="H186" s="288"/>
      <c r="I186" s="288"/>
      <c r="J186" s="288"/>
    </row>
    <row r="187" spans="8:10" x14ac:dyDescent="0.15">
      <c r="H187" s="288"/>
      <c r="I187" s="288"/>
      <c r="J187" s="288"/>
    </row>
    <row r="188" spans="8:10" x14ac:dyDescent="0.15">
      <c r="H188" s="288"/>
      <c r="I188" s="288"/>
      <c r="J188" s="288"/>
    </row>
    <row r="189" spans="8:10" x14ac:dyDescent="0.15">
      <c r="H189" s="288"/>
      <c r="I189" s="288"/>
      <c r="J189" s="288"/>
    </row>
    <row r="190" spans="8:10" x14ac:dyDescent="0.15">
      <c r="H190" s="288"/>
      <c r="I190" s="288"/>
      <c r="J190" s="288"/>
    </row>
    <row r="191" spans="8:10" x14ac:dyDescent="0.15">
      <c r="H191" s="288"/>
      <c r="I191" s="288"/>
      <c r="J191" s="288"/>
    </row>
    <row r="192" spans="8:10" x14ac:dyDescent="0.15">
      <c r="H192" s="288"/>
      <c r="I192" s="288"/>
      <c r="J192" s="288"/>
    </row>
    <row r="193" spans="8:10" x14ac:dyDescent="0.15">
      <c r="H193" s="288"/>
      <c r="I193" s="288"/>
      <c r="J193" s="288"/>
    </row>
    <row r="194" spans="8:10" x14ac:dyDescent="0.15">
      <c r="H194" s="288"/>
      <c r="I194" s="288"/>
      <c r="J194" s="288"/>
    </row>
    <row r="195" spans="8:10" x14ac:dyDescent="0.15">
      <c r="H195" s="288"/>
      <c r="I195" s="288"/>
      <c r="J195" s="288"/>
    </row>
    <row r="196" spans="8:10" x14ac:dyDescent="0.15">
      <c r="H196" s="288"/>
      <c r="I196" s="288"/>
      <c r="J196" s="288"/>
    </row>
    <row r="197" spans="8:10" x14ac:dyDescent="0.15">
      <c r="H197" s="288"/>
      <c r="I197" s="288"/>
      <c r="J197" s="288"/>
    </row>
    <row r="198" spans="8:10" x14ac:dyDescent="0.15">
      <c r="H198" s="288"/>
      <c r="I198" s="288"/>
      <c r="J198" s="288"/>
    </row>
    <row r="199" spans="8:10" x14ac:dyDescent="0.15">
      <c r="H199" s="288"/>
      <c r="I199" s="288"/>
      <c r="J199" s="288"/>
    </row>
    <row r="200" spans="8:10" x14ac:dyDescent="0.15">
      <c r="H200" s="288"/>
      <c r="I200" s="288"/>
      <c r="J200" s="288"/>
    </row>
    <row r="201" spans="8:10" x14ac:dyDescent="0.15">
      <c r="H201" s="288"/>
      <c r="I201" s="288"/>
      <c r="J201" s="288"/>
    </row>
    <row r="202" spans="8:10" x14ac:dyDescent="0.15">
      <c r="H202" s="288"/>
      <c r="I202" s="288"/>
      <c r="J202" s="288"/>
    </row>
    <row r="203" spans="8:10" x14ac:dyDescent="0.15">
      <c r="H203" s="288"/>
      <c r="I203" s="288"/>
      <c r="J203" s="288"/>
    </row>
    <row r="204" spans="8:10" x14ac:dyDescent="0.15">
      <c r="H204" s="288"/>
      <c r="I204" s="288"/>
      <c r="J204" s="288"/>
    </row>
    <row r="205" spans="8:10" x14ac:dyDescent="0.15">
      <c r="H205" s="288"/>
      <c r="I205" s="288"/>
      <c r="J205" s="288"/>
    </row>
    <row r="206" spans="8:10" x14ac:dyDescent="0.15">
      <c r="H206" s="288"/>
      <c r="I206" s="288"/>
      <c r="J206" s="288"/>
    </row>
    <row r="207" spans="8:10" x14ac:dyDescent="0.15">
      <c r="H207" s="288"/>
      <c r="I207" s="288"/>
      <c r="J207" s="288"/>
    </row>
    <row r="208" spans="8:10" x14ac:dyDescent="0.15">
      <c r="H208" s="288"/>
      <c r="I208" s="288"/>
      <c r="J208" s="288"/>
    </row>
    <row r="209" spans="8:10" x14ac:dyDescent="0.15">
      <c r="H209" s="288"/>
      <c r="I209" s="288"/>
      <c r="J209" s="288"/>
    </row>
    <row r="210" spans="8:10" x14ac:dyDescent="0.15">
      <c r="H210" s="288"/>
      <c r="I210" s="288"/>
      <c r="J210" s="288"/>
    </row>
    <row r="211" spans="8:10" x14ac:dyDescent="0.15">
      <c r="H211" s="288"/>
      <c r="I211" s="288"/>
      <c r="J211" s="288"/>
    </row>
    <row r="212" spans="8:10" x14ac:dyDescent="0.15">
      <c r="H212" s="288"/>
      <c r="I212" s="288"/>
      <c r="J212" s="288"/>
    </row>
    <row r="213" spans="8:10" x14ac:dyDescent="0.15">
      <c r="H213" s="288"/>
      <c r="I213" s="288"/>
      <c r="J213" s="288"/>
    </row>
    <row r="214" spans="8:10" x14ac:dyDescent="0.15">
      <c r="H214" s="288"/>
      <c r="I214" s="288"/>
      <c r="J214" s="288"/>
    </row>
    <row r="215" spans="8:10" x14ac:dyDescent="0.15">
      <c r="H215" s="288"/>
      <c r="I215" s="288"/>
      <c r="J215" s="288"/>
    </row>
    <row r="216" spans="8:10" x14ac:dyDescent="0.15">
      <c r="H216" s="288"/>
      <c r="I216" s="288"/>
      <c r="J216" s="288"/>
    </row>
    <row r="217" spans="8:10" x14ac:dyDescent="0.15">
      <c r="H217" s="288"/>
      <c r="I217" s="288"/>
      <c r="J217" s="288"/>
    </row>
    <row r="218" spans="8:10" x14ac:dyDescent="0.15">
      <c r="H218" s="288"/>
      <c r="I218" s="288"/>
      <c r="J218" s="288"/>
    </row>
    <row r="219" spans="8:10" x14ac:dyDescent="0.15">
      <c r="H219" s="288"/>
      <c r="I219" s="288"/>
      <c r="J219" s="288"/>
    </row>
    <row r="220" spans="8:10" x14ac:dyDescent="0.15">
      <c r="H220" s="288"/>
      <c r="I220" s="288"/>
      <c r="J220" s="288"/>
    </row>
    <row r="221" spans="8:10" x14ac:dyDescent="0.15">
      <c r="H221" s="288"/>
      <c r="I221" s="288"/>
      <c r="J221" s="288"/>
    </row>
    <row r="222" spans="8:10" x14ac:dyDescent="0.15">
      <c r="H222" s="288"/>
      <c r="I222" s="288"/>
      <c r="J222" s="288"/>
    </row>
    <row r="223" spans="8:10" x14ac:dyDescent="0.15">
      <c r="H223" s="288"/>
      <c r="I223" s="288"/>
      <c r="J223" s="288"/>
    </row>
    <row r="224" spans="8:10" x14ac:dyDescent="0.15">
      <c r="H224" s="288"/>
      <c r="I224" s="288"/>
      <c r="J224" s="288"/>
    </row>
    <row r="225" spans="8:10" x14ac:dyDescent="0.15">
      <c r="H225" s="288"/>
      <c r="I225" s="288"/>
      <c r="J225" s="288"/>
    </row>
    <row r="226" spans="8:10" x14ac:dyDescent="0.15">
      <c r="H226" s="288"/>
      <c r="I226" s="288"/>
      <c r="J226" s="288"/>
    </row>
    <row r="227" spans="8:10" x14ac:dyDescent="0.15">
      <c r="H227" s="288"/>
      <c r="I227" s="288"/>
      <c r="J227" s="288"/>
    </row>
    <row r="228" spans="8:10" x14ac:dyDescent="0.15">
      <c r="H228" s="288"/>
      <c r="I228" s="288"/>
      <c r="J228" s="288"/>
    </row>
    <row r="229" spans="8:10" x14ac:dyDescent="0.15">
      <c r="H229" s="288"/>
      <c r="I229" s="288"/>
      <c r="J229" s="288"/>
    </row>
    <row r="230" spans="8:10" x14ac:dyDescent="0.15">
      <c r="H230" s="288"/>
      <c r="I230" s="288"/>
      <c r="J230" s="288"/>
    </row>
    <row r="231" spans="8:10" x14ac:dyDescent="0.15">
      <c r="H231" s="288"/>
      <c r="I231" s="288"/>
      <c r="J231" s="288"/>
    </row>
    <row r="232" spans="8:10" x14ac:dyDescent="0.15">
      <c r="H232" s="288"/>
      <c r="I232" s="288"/>
      <c r="J232" s="288"/>
    </row>
    <row r="233" spans="8:10" x14ac:dyDescent="0.15">
      <c r="H233" s="288"/>
      <c r="I233" s="288"/>
      <c r="J233" s="288"/>
    </row>
    <row r="234" spans="8:10" x14ac:dyDescent="0.15">
      <c r="H234" s="288"/>
      <c r="I234" s="288"/>
      <c r="J234" s="288"/>
    </row>
    <row r="235" spans="8:10" x14ac:dyDescent="0.15">
      <c r="H235" s="288"/>
      <c r="I235" s="288"/>
      <c r="J235" s="288"/>
    </row>
    <row r="236" spans="8:10" x14ac:dyDescent="0.15">
      <c r="H236" s="288"/>
      <c r="I236" s="288"/>
      <c r="J236" s="288"/>
    </row>
    <row r="237" spans="8:10" x14ac:dyDescent="0.15">
      <c r="H237" s="288"/>
      <c r="I237" s="288"/>
      <c r="J237" s="288"/>
    </row>
    <row r="238" spans="8:10" x14ac:dyDescent="0.15">
      <c r="H238" s="288"/>
      <c r="I238" s="288"/>
      <c r="J238" s="288"/>
    </row>
    <row r="239" spans="8:10" x14ac:dyDescent="0.15">
      <c r="H239" s="288"/>
      <c r="I239" s="288"/>
      <c r="J239" s="288"/>
    </row>
    <row r="240" spans="8:10" x14ac:dyDescent="0.15">
      <c r="H240" s="288"/>
      <c r="I240" s="288"/>
      <c r="J240" s="288"/>
    </row>
    <row r="241" spans="8:10" x14ac:dyDescent="0.15">
      <c r="H241" s="288"/>
      <c r="I241" s="288"/>
      <c r="J241" s="288"/>
    </row>
    <row r="242" spans="8:10" x14ac:dyDescent="0.15">
      <c r="H242" s="288"/>
      <c r="I242" s="288"/>
      <c r="J242" s="288"/>
    </row>
    <row r="243" spans="8:10" x14ac:dyDescent="0.15">
      <c r="H243" s="288"/>
      <c r="I243" s="288"/>
      <c r="J243" s="288"/>
    </row>
    <row r="244" spans="8:10" x14ac:dyDescent="0.15">
      <c r="H244" s="288"/>
      <c r="I244" s="288"/>
      <c r="J244" s="288"/>
    </row>
    <row r="245" spans="8:10" x14ac:dyDescent="0.15">
      <c r="H245" s="288"/>
      <c r="I245" s="288"/>
      <c r="J245" s="288"/>
    </row>
    <row r="246" spans="8:10" x14ac:dyDescent="0.15">
      <c r="H246" s="288"/>
      <c r="I246" s="288"/>
      <c r="J246" s="288"/>
    </row>
    <row r="247" spans="8:10" x14ac:dyDescent="0.15">
      <c r="H247" s="288"/>
      <c r="I247" s="288"/>
      <c r="J247" s="288"/>
    </row>
    <row r="248" spans="8:10" x14ac:dyDescent="0.15">
      <c r="H248" s="288"/>
      <c r="I248" s="288"/>
      <c r="J248" s="288"/>
    </row>
    <row r="249" spans="8:10" x14ac:dyDescent="0.15">
      <c r="H249" s="288"/>
      <c r="I249" s="288"/>
      <c r="J249" s="288"/>
    </row>
    <row r="250" spans="8:10" x14ac:dyDescent="0.15">
      <c r="H250" s="288"/>
      <c r="I250" s="288"/>
      <c r="J250" s="288"/>
    </row>
    <row r="251" spans="8:10" x14ac:dyDescent="0.15">
      <c r="H251" s="288"/>
      <c r="I251" s="288"/>
      <c r="J251" s="288"/>
    </row>
    <row r="252" spans="8:10" x14ac:dyDescent="0.15">
      <c r="H252" s="288"/>
      <c r="I252" s="288"/>
      <c r="J252" s="288"/>
    </row>
    <row r="253" spans="8:10" x14ac:dyDescent="0.15">
      <c r="H253" s="288"/>
      <c r="I253" s="288"/>
      <c r="J253" s="288"/>
    </row>
    <row r="254" spans="8:10" x14ac:dyDescent="0.15">
      <c r="H254" s="288"/>
      <c r="I254" s="288"/>
      <c r="J254" s="288"/>
    </row>
    <row r="255" spans="8:10" x14ac:dyDescent="0.15">
      <c r="H255" s="288"/>
      <c r="I255" s="288"/>
      <c r="J255" s="288"/>
    </row>
    <row r="256" spans="8:10" x14ac:dyDescent="0.15">
      <c r="H256" s="288"/>
      <c r="I256" s="288"/>
      <c r="J256" s="288"/>
    </row>
    <row r="257" spans="8:10" x14ac:dyDescent="0.15">
      <c r="H257" s="288"/>
      <c r="I257" s="288"/>
      <c r="J257" s="288"/>
    </row>
    <row r="258" spans="8:10" x14ac:dyDescent="0.15">
      <c r="H258" s="288"/>
      <c r="I258" s="288"/>
      <c r="J258" s="288"/>
    </row>
    <row r="259" spans="8:10" x14ac:dyDescent="0.15">
      <c r="H259" s="288"/>
      <c r="I259" s="288"/>
      <c r="J259" s="288"/>
    </row>
    <row r="260" spans="8:10" x14ac:dyDescent="0.15">
      <c r="H260" s="288"/>
      <c r="I260" s="288"/>
      <c r="J260" s="288"/>
    </row>
    <row r="261" spans="8:10" x14ac:dyDescent="0.15">
      <c r="H261" s="288"/>
      <c r="I261" s="288"/>
      <c r="J261" s="288"/>
    </row>
    <row r="262" spans="8:10" x14ac:dyDescent="0.15">
      <c r="H262" s="288"/>
      <c r="I262" s="288"/>
      <c r="J262" s="288"/>
    </row>
    <row r="263" spans="8:10" x14ac:dyDescent="0.15">
      <c r="H263" s="288"/>
      <c r="I263" s="288"/>
      <c r="J263" s="288"/>
    </row>
    <row r="264" spans="8:10" x14ac:dyDescent="0.15">
      <c r="H264" s="288"/>
      <c r="I264" s="288"/>
      <c r="J264" s="288"/>
    </row>
    <row r="265" spans="8:10" x14ac:dyDescent="0.15">
      <c r="H265" s="288"/>
      <c r="I265" s="288"/>
      <c r="J265" s="288"/>
    </row>
    <row r="266" spans="8:10" x14ac:dyDescent="0.15">
      <c r="H266" s="288"/>
      <c r="I266" s="288"/>
      <c r="J266" s="288"/>
    </row>
    <row r="267" spans="8:10" x14ac:dyDescent="0.15">
      <c r="H267" s="288"/>
      <c r="I267" s="288"/>
      <c r="J267" s="288"/>
    </row>
    <row r="268" spans="8:10" x14ac:dyDescent="0.15">
      <c r="H268" s="288"/>
      <c r="I268" s="288"/>
      <c r="J268" s="288"/>
    </row>
    <row r="269" spans="8:10" x14ac:dyDescent="0.15">
      <c r="H269" s="288"/>
      <c r="I269" s="288"/>
      <c r="J269" s="288"/>
    </row>
    <row r="270" spans="8:10" x14ac:dyDescent="0.15">
      <c r="H270" s="288"/>
      <c r="I270" s="288"/>
      <c r="J270" s="288"/>
    </row>
    <row r="271" spans="8:10" x14ac:dyDescent="0.15">
      <c r="H271" s="288"/>
      <c r="I271" s="288"/>
      <c r="J271" s="288"/>
    </row>
    <row r="272" spans="8:10" x14ac:dyDescent="0.15">
      <c r="H272" s="288"/>
      <c r="I272" s="288"/>
      <c r="J272" s="288"/>
    </row>
    <row r="273" spans="8:10" x14ac:dyDescent="0.15">
      <c r="H273" s="288"/>
      <c r="I273" s="288"/>
      <c r="J273" s="288"/>
    </row>
    <row r="274" spans="8:10" x14ac:dyDescent="0.15">
      <c r="H274" s="288"/>
      <c r="I274" s="288"/>
      <c r="J274" s="288"/>
    </row>
    <row r="275" spans="8:10" x14ac:dyDescent="0.15">
      <c r="H275" s="288"/>
      <c r="I275" s="288"/>
      <c r="J275" s="288"/>
    </row>
    <row r="276" spans="8:10" x14ac:dyDescent="0.15">
      <c r="H276" s="288"/>
      <c r="I276" s="288"/>
      <c r="J276" s="288"/>
    </row>
    <row r="277" spans="8:10" x14ac:dyDescent="0.15">
      <c r="H277" s="288"/>
      <c r="I277" s="288"/>
      <c r="J277" s="288"/>
    </row>
    <row r="278" spans="8:10" x14ac:dyDescent="0.15">
      <c r="H278" s="288"/>
      <c r="I278" s="288"/>
      <c r="J278" s="288"/>
    </row>
    <row r="279" spans="8:10" x14ac:dyDescent="0.15">
      <c r="H279" s="288"/>
      <c r="I279" s="288"/>
      <c r="J279" s="288"/>
    </row>
    <row r="280" spans="8:10" x14ac:dyDescent="0.15">
      <c r="H280" s="288"/>
      <c r="I280" s="288"/>
      <c r="J280" s="288"/>
    </row>
    <row r="281" spans="8:10" x14ac:dyDescent="0.15">
      <c r="H281" s="288"/>
      <c r="I281" s="288"/>
      <c r="J281" s="288"/>
    </row>
    <row r="282" spans="8:10" x14ac:dyDescent="0.15">
      <c r="H282" s="288"/>
      <c r="I282" s="288"/>
      <c r="J282" s="288"/>
    </row>
    <row r="283" spans="8:10" x14ac:dyDescent="0.15">
      <c r="H283" s="288"/>
      <c r="I283" s="288"/>
      <c r="J283" s="288"/>
    </row>
    <row r="284" spans="8:10" x14ac:dyDescent="0.15">
      <c r="H284" s="288"/>
      <c r="I284" s="288"/>
      <c r="J284" s="288"/>
    </row>
    <row r="285" spans="8:10" x14ac:dyDescent="0.15">
      <c r="H285" s="288"/>
      <c r="I285" s="288"/>
      <c r="J285" s="288"/>
    </row>
    <row r="286" spans="8:10" x14ac:dyDescent="0.15">
      <c r="H286" s="288"/>
      <c r="I286" s="288"/>
      <c r="J286" s="288"/>
    </row>
    <row r="287" spans="8:10" x14ac:dyDescent="0.15">
      <c r="H287" s="288"/>
      <c r="I287" s="288"/>
      <c r="J287" s="288"/>
    </row>
    <row r="288" spans="8:10" x14ac:dyDescent="0.15">
      <c r="H288" s="288"/>
      <c r="I288" s="288"/>
      <c r="J288" s="288"/>
    </row>
    <row r="289" spans="8:10" x14ac:dyDescent="0.15">
      <c r="H289" s="288"/>
      <c r="I289" s="288"/>
      <c r="J289" s="288"/>
    </row>
    <row r="290" spans="8:10" x14ac:dyDescent="0.15">
      <c r="H290" s="288"/>
      <c r="I290" s="288"/>
      <c r="J290" s="288"/>
    </row>
    <row r="291" spans="8:10" x14ac:dyDescent="0.15">
      <c r="H291" s="288"/>
      <c r="I291" s="288"/>
      <c r="J291" s="288"/>
    </row>
    <row r="292" spans="8:10" x14ac:dyDescent="0.15">
      <c r="H292" s="288"/>
      <c r="I292" s="288"/>
      <c r="J292" s="288"/>
    </row>
    <row r="293" spans="8:10" x14ac:dyDescent="0.15">
      <c r="H293" s="288"/>
      <c r="I293" s="288"/>
      <c r="J293" s="288"/>
    </row>
    <row r="294" spans="8:10" x14ac:dyDescent="0.15">
      <c r="H294" s="288"/>
      <c r="I294" s="288"/>
      <c r="J294" s="288"/>
    </row>
    <row r="295" spans="8:10" x14ac:dyDescent="0.15">
      <c r="H295" s="288"/>
      <c r="I295" s="288"/>
      <c r="J295" s="288"/>
    </row>
    <row r="296" spans="8:10" x14ac:dyDescent="0.15">
      <c r="H296" s="288"/>
      <c r="I296" s="288"/>
      <c r="J296" s="288"/>
    </row>
    <row r="297" spans="8:10" x14ac:dyDescent="0.15">
      <c r="H297" s="288"/>
      <c r="I297" s="288"/>
      <c r="J297" s="288"/>
    </row>
    <row r="298" spans="8:10" x14ac:dyDescent="0.15">
      <c r="H298" s="288"/>
      <c r="I298" s="288"/>
      <c r="J298" s="288"/>
    </row>
    <row r="299" spans="8:10" x14ac:dyDescent="0.15">
      <c r="H299" s="288"/>
      <c r="I299" s="288"/>
      <c r="J299" s="288"/>
    </row>
    <row r="300" spans="8:10" x14ac:dyDescent="0.15">
      <c r="H300" s="288"/>
      <c r="I300" s="288"/>
      <c r="J300" s="288"/>
    </row>
    <row r="301" spans="8:10" x14ac:dyDescent="0.15">
      <c r="H301" s="288"/>
      <c r="I301" s="288"/>
      <c r="J301" s="288"/>
    </row>
    <row r="302" spans="8:10" x14ac:dyDescent="0.15">
      <c r="H302" s="288"/>
      <c r="I302" s="288"/>
      <c r="J302" s="288"/>
    </row>
    <row r="303" spans="8:10" x14ac:dyDescent="0.15">
      <c r="H303" s="288"/>
      <c r="I303" s="288"/>
      <c r="J303" s="288"/>
    </row>
    <row r="304" spans="8:10" x14ac:dyDescent="0.15">
      <c r="H304" s="288"/>
      <c r="I304" s="288"/>
      <c r="J304" s="288"/>
    </row>
    <row r="305" spans="8:10" x14ac:dyDescent="0.15">
      <c r="H305" s="288"/>
      <c r="I305" s="288"/>
      <c r="J305" s="288"/>
    </row>
    <row r="306" spans="8:10" x14ac:dyDescent="0.15">
      <c r="H306" s="288"/>
      <c r="I306" s="288"/>
      <c r="J306" s="288"/>
    </row>
    <row r="307" spans="8:10" x14ac:dyDescent="0.15">
      <c r="H307" s="288"/>
      <c r="I307" s="288"/>
      <c r="J307" s="288"/>
    </row>
    <row r="308" spans="8:10" x14ac:dyDescent="0.15">
      <c r="H308" s="288"/>
      <c r="I308" s="288"/>
      <c r="J308" s="288"/>
    </row>
    <row r="309" spans="8:10" x14ac:dyDescent="0.15">
      <c r="H309" s="288"/>
      <c r="I309" s="288"/>
      <c r="J309" s="288"/>
    </row>
    <row r="310" spans="8:10" x14ac:dyDescent="0.15">
      <c r="H310" s="288"/>
      <c r="I310" s="288"/>
      <c r="J310" s="288"/>
    </row>
    <row r="311" spans="8:10" x14ac:dyDescent="0.15">
      <c r="H311" s="288"/>
      <c r="I311" s="288"/>
      <c r="J311" s="288"/>
    </row>
    <row r="312" spans="8:10" x14ac:dyDescent="0.15">
      <c r="H312" s="288"/>
      <c r="I312" s="288"/>
      <c r="J312" s="288"/>
    </row>
    <row r="313" spans="8:10" x14ac:dyDescent="0.15">
      <c r="H313" s="288"/>
      <c r="I313" s="288"/>
      <c r="J313" s="288"/>
    </row>
    <row r="314" spans="8:10" x14ac:dyDescent="0.15">
      <c r="H314" s="288"/>
      <c r="I314" s="288"/>
      <c r="J314" s="288"/>
    </row>
    <row r="315" spans="8:10" x14ac:dyDescent="0.15">
      <c r="H315" s="288"/>
      <c r="I315" s="288"/>
      <c r="J315" s="288"/>
    </row>
    <row r="316" spans="8:10" x14ac:dyDescent="0.15">
      <c r="H316" s="288"/>
      <c r="I316" s="288"/>
      <c r="J316" s="288"/>
    </row>
    <row r="317" spans="8:10" x14ac:dyDescent="0.15">
      <c r="H317" s="288"/>
      <c r="I317" s="288"/>
      <c r="J317" s="288"/>
    </row>
    <row r="318" spans="8:10" x14ac:dyDescent="0.15">
      <c r="H318" s="288"/>
      <c r="I318" s="288"/>
      <c r="J318" s="288"/>
    </row>
    <row r="319" spans="8:10" x14ac:dyDescent="0.15">
      <c r="H319" s="288"/>
      <c r="I319" s="288"/>
      <c r="J319" s="288"/>
    </row>
    <row r="320" spans="8:10" x14ac:dyDescent="0.15">
      <c r="H320" s="288"/>
      <c r="I320" s="288"/>
      <c r="J320" s="288"/>
    </row>
    <row r="321" spans="8:10" x14ac:dyDescent="0.15">
      <c r="H321" s="288"/>
      <c r="I321" s="288"/>
      <c r="J321" s="288"/>
    </row>
    <row r="322" spans="8:10" x14ac:dyDescent="0.15">
      <c r="H322" s="288"/>
      <c r="I322" s="288"/>
      <c r="J322" s="288"/>
    </row>
    <row r="323" spans="8:10" x14ac:dyDescent="0.15">
      <c r="H323" s="288"/>
      <c r="I323" s="288"/>
      <c r="J323" s="288"/>
    </row>
    <row r="324" spans="8:10" x14ac:dyDescent="0.15">
      <c r="H324" s="288"/>
      <c r="I324" s="288"/>
      <c r="J324" s="288"/>
    </row>
    <row r="325" spans="8:10" x14ac:dyDescent="0.15">
      <c r="H325" s="288"/>
      <c r="I325" s="288"/>
      <c r="J325" s="288"/>
    </row>
    <row r="326" spans="8:10" x14ac:dyDescent="0.15">
      <c r="H326" s="288"/>
      <c r="I326" s="288"/>
      <c r="J326" s="288"/>
    </row>
    <row r="327" spans="8:10" x14ac:dyDescent="0.15">
      <c r="H327" s="288"/>
      <c r="I327" s="288"/>
      <c r="J327" s="288"/>
    </row>
    <row r="328" spans="8:10" x14ac:dyDescent="0.15">
      <c r="H328" s="288"/>
      <c r="I328" s="288"/>
      <c r="J328" s="288"/>
    </row>
    <row r="329" spans="8:10" x14ac:dyDescent="0.15">
      <c r="H329" s="288"/>
      <c r="I329" s="288"/>
      <c r="J329" s="288"/>
    </row>
    <row r="330" spans="8:10" x14ac:dyDescent="0.15">
      <c r="H330" s="288"/>
      <c r="I330" s="288"/>
      <c r="J330" s="288"/>
    </row>
    <row r="331" spans="8:10" x14ac:dyDescent="0.15">
      <c r="H331" s="288"/>
      <c r="I331" s="288"/>
      <c r="J331" s="288"/>
    </row>
    <row r="332" spans="8:10" x14ac:dyDescent="0.15">
      <c r="H332" s="288"/>
      <c r="I332" s="288"/>
      <c r="J332" s="288"/>
    </row>
    <row r="333" spans="8:10" x14ac:dyDescent="0.15">
      <c r="H333" s="288"/>
      <c r="I333" s="288"/>
      <c r="J333" s="288"/>
    </row>
    <row r="334" spans="8:10" x14ac:dyDescent="0.15">
      <c r="H334" s="288"/>
      <c r="I334" s="288"/>
      <c r="J334" s="288"/>
    </row>
    <row r="335" spans="8:10" x14ac:dyDescent="0.15">
      <c r="H335" s="288"/>
      <c r="I335" s="288"/>
      <c r="J335" s="288"/>
    </row>
    <row r="336" spans="8:10" x14ac:dyDescent="0.15">
      <c r="H336" s="288"/>
      <c r="I336" s="288"/>
      <c r="J336" s="288"/>
    </row>
    <row r="337" spans="8:10" x14ac:dyDescent="0.15">
      <c r="H337" s="288"/>
      <c r="I337" s="288"/>
      <c r="J337" s="288"/>
    </row>
    <row r="338" spans="8:10" x14ac:dyDescent="0.15">
      <c r="H338" s="288"/>
      <c r="I338" s="288"/>
      <c r="J338" s="288"/>
    </row>
    <row r="339" spans="8:10" x14ac:dyDescent="0.15">
      <c r="H339" s="288"/>
      <c r="I339" s="288"/>
      <c r="J339" s="288"/>
    </row>
    <row r="340" spans="8:10" x14ac:dyDescent="0.15">
      <c r="H340" s="288"/>
      <c r="I340" s="288"/>
      <c r="J340" s="288"/>
    </row>
    <row r="341" spans="8:10" x14ac:dyDescent="0.15">
      <c r="H341" s="288"/>
      <c r="I341" s="288"/>
      <c r="J341" s="288"/>
    </row>
    <row r="342" spans="8:10" x14ac:dyDescent="0.15">
      <c r="H342" s="288"/>
      <c r="I342" s="288"/>
      <c r="J342" s="288"/>
    </row>
    <row r="343" spans="8:10" x14ac:dyDescent="0.15">
      <c r="H343" s="288"/>
      <c r="I343" s="288"/>
      <c r="J343" s="288"/>
    </row>
    <row r="344" spans="8:10" x14ac:dyDescent="0.15">
      <c r="H344" s="288"/>
      <c r="I344" s="288"/>
      <c r="J344" s="288"/>
    </row>
    <row r="345" spans="8:10" x14ac:dyDescent="0.15">
      <c r="H345" s="288"/>
      <c r="I345" s="288"/>
      <c r="J345" s="288"/>
    </row>
    <row r="346" spans="8:10" x14ac:dyDescent="0.15">
      <c r="H346" s="288"/>
      <c r="I346" s="288"/>
      <c r="J346" s="288"/>
    </row>
    <row r="347" spans="8:10" x14ac:dyDescent="0.15">
      <c r="H347" s="288"/>
      <c r="I347" s="288"/>
      <c r="J347" s="288"/>
    </row>
    <row r="348" spans="8:10" x14ac:dyDescent="0.15">
      <c r="H348" s="288"/>
      <c r="I348" s="288"/>
      <c r="J348" s="288"/>
    </row>
    <row r="349" spans="8:10" x14ac:dyDescent="0.15">
      <c r="H349" s="288"/>
      <c r="I349" s="288"/>
      <c r="J349" s="288"/>
    </row>
    <row r="350" spans="8:10" x14ac:dyDescent="0.15">
      <c r="H350" s="288"/>
      <c r="I350" s="288"/>
      <c r="J350" s="288"/>
    </row>
    <row r="351" spans="8:10" x14ac:dyDescent="0.15">
      <c r="H351" s="288"/>
      <c r="I351" s="288"/>
      <c r="J351" s="288"/>
    </row>
    <row r="352" spans="8:10" x14ac:dyDescent="0.15">
      <c r="H352" s="288"/>
      <c r="I352" s="288"/>
      <c r="J352" s="288"/>
    </row>
    <row r="353" spans="8:10" x14ac:dyDescent="0.15">
      <c r="H353" s="288"/>
      <c r="I353" s="288"/>
      <c r="J353" s="288"/>
    </row>
    <row r="354" spans="8:10" x14ac:dyDescent="0.15">
      <c r="H354" s="288"/>
      <c r="I354" s="288"/>
      <c r="J354" s="288"/>
    </row>
    <row r="355" spans="8:10" x14ac:dyDescent="0.15">
      <c r="H355" s="288"/>
      <c r="I355" s="288"/>
      <c r="J355" s="288"/>
    </row>
    <row r="356" spans="8:10" x14ac:dyDescent="0.15">
      <c r="H356" s="288"/>
      <c r="I356" s="288"/>
      <c r="J356" s="288"/>
    </row>
    <row r="357" spans="8:10" x14ac:dyDescent="0.15">
      <c r="H357" s="288"/>
      <c r="I357" s="288"/>
      <c r="J357" s="288"/>
    </row>
    <row r="358" spans="8:10" x14ac:dyDescent="0.15">
      <c r="H358" s="288"/>
      <c r="I358" s="288"/>
      <c r="J358" s="288"/>
    </row>
    <row r="359" spans="8:10" x14ac:dyDescent="0.15">
      <c r="H359" s="288"/>
      <c r="I359" s="288"/>
      <c r="J359" s="288"/>
    </row>
    <row r="360" spans="8:10" x14ac:dyDescent="0.15">
      <c r="H360" s="288"/>
      <c r="I360" s="288"/>
      <c r="J360" s="288"/>
    </row>
    <row r="361" spans="8:10" x14ac:dyDescent="0.15">
      <c r="H361" s="288"/>
      <c r="I361" s="288"/>
      <c r="J361" s="288"/>
    </row>
    <row r="362" spans="8:10" x14ac:dyDescent="0.15">
      <c r="H362" s="288"/>
      <c r="I362" s="288"/>
      <c r="J362" s="288"/>
    </row>
    <row r="363" spans="8:10" x14ac:dyDescent="0.15">
      <c r="H363" s="288"/>
      <c r="I363" s="288"/>
      <c r="J363" s="288"/>
    </row>
    <row r="364" spans="8:10" x14ac:dyDescent="0.15">
      <c r="H364" s="288"/>
      <c r="I364" s="288"/>
      <c r="J364" s="288"/>
    </row>
    <row r="365" spans="8:10" x14ac:dyDescent="0.15">
      <c r="H365" s="288"/>
      <c r="I365" s="288"/>
      <c r="J365" s="288"/>
    </row>
    <row r="366" spans="8:10" x14ac:dyDescent="0.15">
      <c r="H366" s="288"/>
      <c r="I366" s="288"/>
      <c r="J366" s="288"/>
    </row>
    <row r="367" spans="8:10" x14ac:dyDescent="0.15">
      <c r="H367" s="288"/>
      <c r="I367" s="288"/>
      <c r="J367" s="288"/>
    </row>
    <row r="368" spans="8:10" x14ac:dyDescent="0.15">
      <c r="H368" s="288"/>
      <c r="I368" s="288"/>
      <c r="J368" s="288"/>
    </row>
    <row r="369" spans="8:10" x14ac:dyDescent="0.15">
      <c r="H369" s="288"/>
      <c r="I369" s="288"/>
      <c r="J369" s="288"/>
    </row>
    <row r="370" spans="8:10" x14ac:dyDescent="0.15">
      <c r="H370" s="288"/>
      <c r="I370" s="288"/>
      <c r="J370" s="288"/>
    </row>
    <row r="371" spans="8:10" x14ac:dyDescent="0.15">
      <c r="H371" s="288"/>
      <c r="I371" s="288"/>
      <c r="J371" s="288"/>
    </row>
    <row r="372" spans="8:10" x14ac:dyDescent="0.15">
      <c r="H372" s="288"/>
      <c r="I372" s="288"/>
      <c r="J372" s="288"/>
    </row>
    <row r="373" spans="8:10" x14ac:dyDescent="0.15">
      <c r="H373" s="288"/>
      <c r="I373" s="288"/>
      <c r="J373" s="288"/>
    </row>
    <row r="374" spans="8:10" x14ac:dyDescent="0.15">
      <c r="H374" s="288"/>
      <c r="I374" s="288"/>
      <c r="J374" s="288"/>
    </row>
    <row r="375" spans="8:10" x14ac:dyDescent="0.15">
      <c r="H375" s="288"/>
      <c r="I375" s="288"/>
      <c r="J375" s="288"/>
    </row>
    <row r="376" spans="8:10" x14ac:dyDescent="0.15">
      <c r="H376" s="288"/>
      <c r="I376" s="288"/>
      <c r="J376" s="288"/>
    </row>
    <row r="377" spans="8:10" x14ac:dyDescent="0.15">
      <c r="H377" s="288"/>
      <c r="I377" s="288"/>
      <c r="J377" s="288"/>
    </row>
    <row r="378" spans="8:10" x14ac:dyDescent="0.15">
      <c r="H378" s="288"/>
      <c r="I378" s="288"/>
      <c r="J378" s="288"/>
    </row>
    <row r="379" spans="8:10" x14ac:dyDescent="0.15">
      <c r="H379" s="288"/>
      <c r="I379" s="288"/>
      <c r="J379" s="288"/>
    </row>
    <row r="380" spans="8:10" x14ac:dyDescent="0.15">
      <c r="H380" s="288"/>
      <c r="I380" s="288"/>
      <c r="J380" s="288"/>
    </row>
    <row r="381" spans="8:10" x14ac:dyDescent="0.15">
      <c r="H381" s="288"/>
      <c r="I381" s="288"/>
      <c r="J381" s="288"/>
    </row>
    <row r="382" spans="8:10" x14ac:dyDescent="0.15">
      <c r="H382" s="288"/>
      <c r="I382" s="288"/>
      <c r="J382" s="288"/>
    </row>
    <row r="383" spans="8:10" x14ac:dyDescent="0.15">
      <c r="H383" s="288"/>
      <c r="I383" s="288"/>
      <c r="J383" s="288"/>
    </row>
    <row r="384" spans="8:10" x14ac:dyDescent="0.15">
      <c r="H384" s="288"/>
      <c r="I384" s="288"/>
      <c r="J384" s="288"/>
    </row>
    <row r="385" spans="8:10" x14ac:dyDescent="0.15">
      <c r="H385" s="288"/>
      <c r="I385" s="288"/>
      <c r="J385" s="288"/>
    </row>
    <row r="386" spans="8:10" x14ac:dyDescent="0.15">
      <c r="H386" s="288"/>
      <c r="I386" s="288"/>
      <c r="J386" s="288"/>
    </row>
    <row r="387" spans="8:10" x14ac:dyDescent="0.15">
      <c r="H387" s="288"/>
      <c r="I387" s="288"/>
      <c r="J387" s="288"/>
    </row>
    <row r="388" spans="8:10" x14ac:dyDescent="0.15">
      <c r="H388" s="288"/>
      <c r="I388" s="288"/>
      <c r="J388" s="288"/>
    </row>
    <row r="389" spans="8:10" x14ac:dyDescent="0.15">
      <c r="H389" s="288"/>
      <c r="I389" s="288"/>
      <c r="J389" s="288"/>
    </row>
    <row r="390" spans="8:10" x14ac:dyDescent="0.15">
      <c r="H390" s="288"/>
      <c r="I390" s="288"/>
      <c r="J390" s="288"/>
    </row>
    <row r="391" spans="8:10" x14ac:dyDescent="0.15">
      <c r="H391" s="288"/>
      <c r="I391" s="288"/>
      <c r="J391" s="288"/>
    </row>
    <row r="392" spans="8:10" x14ac:dyDescent="0.15">
      <c r="H392" s="288"/>
      <c r="I392" s="288"/>
      <c r="J392" s="288"/>
    </row>
    <row r="393" spans="8:10" x14ac:dyDescent="0.15">
      <c r="H393" s="288"/>
      <c r="I393" s="288"/>
      <c r="J393" s="288"/>
    </row>
    <row r="394" spans="8:10" x14ac:dyDescent="0.15">
      <c r="H394" s="288"/>
      <c r="I394" s="288"/>
      <c r="J394" s="288"/>
    </row>
    <row r="395" spans="8:10" x14ac:dyDescent="0.15">
      <c r="H395" s="288"/>
      <c r="I395" s="288"/>
      <c r="J395" s="288"/>
    </row>
    <row r="396" spans="8:10" x14ac:dyDescent="0.15">
      <c r="H396" s="288"/>
      <c r="I396" s="288"/>
      <c r="J396" s="288"/>
    </row>
    <row r="397" spans="8:10" x14ac:dyDescent="0.15">
      <c r="H397" s="288"/>
      <c r="I397" s="288"/>
      <c r="J397" s="288"/>
    </row>
    <row r="398" spans="8:10" x14ac:dyDescent="0.15">
      <c r="H398" s="288"/>
      <c r="I398" s="288"/>
      <c r="J398" s="288"/>
    </row>
    <row r="399" spans="8:10" x14ac:dyDescent="0.15">
      <c r="H399" s="288"/>
      <c r="I399" s="288"/>
      <c r="J399" s="288"/>
    </row>
    <row r="400" spans="8:10" x14ac:dyDescent="0.15">
      <c r="H400" s="288"/>
      <c r="I400" s="288"/>
      <c r="J400" s="288"/>
    </row>
    <row r="401" spans="8:10" x14ac:dyDescent="0.15">
      <c r="H401" s="288"/>
      <c r="I401" s="288"/>
      <c r="J401" s="288"/>
    </row>
    <row r="402" spans="8:10" x14ac:dyDescent="0.15">
      <c r="H402" s="288"/>
      <c r="I402" s="288"/>
      <c r="J402" s="288"/>
    </row>
    <row r="403" spans="8:10" x14ac:dyDescent="0.15">
      <c r="H403" s="288"/>
      <c r="I403" s="288"/>
      <c r="J403" s="288"/>
    </row>
    <row r="404" spans="8:10" x14ac:dyDescent="0.15">
      <c r="H404" s="288"/>
      <c r="I404" s="288"/>
      <c r="J404" s="288"/>
    </row>
    <row r="405" spans="8:10" x14ac:dyDescent="0.15">
      <c r="H405" s="288"/>
      <c r="I405" s="288"/>
      <c r="J405" s="288"/>
    </row>
    <row r="406" spans="8:10" x14ac:dyDescent="0.15">
      <c r="H406" s="288"/>
      <c r="I406" s="288"/>
      <c r="J406" s="288"/>
    </row>
    <row r="407" spans="8:10" x14ac:dyDescent="0.15">
      <c r="H407" s="288"/>
      <c r="I407" s="288"/>
      <c r="J407" s="288"/>
    </row>
    <row r="408" spans="8:10" x14ac:dyDescent="0.15">
      <c r="H408" s="288"/>
      <c r="I408" s="288"/>
      <c r="J408" s="288"/>
    </row>
    <row r="409" spans="8:10" x14ac:dyDescent="0.15">
      <c r="H409" s="288"/>
      <c r="I409" s="288"/>
      <c r="J409" s="288"/>
    </row>
    <row r="410" spans="8:10" x14ac:dyDescent="0.15">
      <c r="H410" s="288"/>
      <c r="I410" s="288"/>
      <c r="J410" s="288"/>
    </row>
    <row r="411" spans="8:10" x14ac:dyDescent="0.15">
      <c r="H411" s="288"/>
      <c r="I411" s="288"/>
      <c r="J411" s="288"/>
    </row>
    <row r="412" spans="8:10" x14ac:dyDescent="0.15">
      <c r="H412" s="288"/>
      <c r="I412" s="288"/>
      <c r="J412" s="288"/>
    </row>
    <row r="413" spans="8:10" x14ac:dyDescent="0.15">
      <c r="H413" s="288"/>
      <c r="I413" s="288"/>
      <c r="J413" s="288"/>
    </row>
    <row r="414" spans="8:10" x14ac:dyDescent="0.15">
      <c r="H414" s="288"/>
      <c r="I414" s="288"/>
      <c r="J414" s="288"/>
    </row>
    <row r="415" spans="8:10" x14ac:dyDescent="0.15">
      <c r="H415" s="288"/>
      <c r="I415" s="288"/>
      <c r="J415" s="288"/>
    </row>
    <row r="416" spans="8:10" x14ac:dyDescent="0.15">
      <c r="H416" s="288"/>
      <c r="I416" s="288"/>
      <c r="J416" s="288"/>
    </row>
    <row r="417" spans="8:10" x14ac:dyDescent="0.15">
      <c r="H417" s="288"/>
      <c r="I417" s="288"/>
      <c r="J417" s="288"/>
    </row>
    <row r="418" spans="8:10" x14ac:dyDescent="0.15">
      <c r="H418" s="288"/>
      <c r="I418" s="288"/>
      <c r="J418" s="288"/>
    </row>
    <row r="419" spans="8:10" x14ac:dyDescent="0.15">
      <c r="H419" s="288"/>
      <c r="I419" s="288"/>
      <c r="J419" s="288"/>
    </row>
    <row r="420" spans="8:10" x14ac:dyDescent="0.15">
      <c r="H420" s="288"/>
      <c r="I420" s="288"/>
      <c r="J420" s="288"/>
    </row>
    <row r="421" spans="8:10" x14ac:dyDescent="0.15">
      <c r="H421" s="288"/>
      <c r="I421" s="288"/>
      <c r="J421" s="288"/>
    </row>
    <row r="422" spans="8:10" x14ac:dyDescent="0.15">
      <c r="H422" s="288"/>
      <c r="I422" s="288"/>
      <c r="J422" s="288"/>
    </row>
    <row r="423" spans="8:10" x14ac:dyDescent="0.15">
      <c r="H423" s="288"/>
      <c r="I423" s="288"/>
      <c r="J423" s="288"/>
    </row>
    <row r="424" spans="8:10" x14ac:dyDescent="0.15">
      <c r="H424" s="288"/>
      <c r="I424" s="288"/>
      <c r="J424" s="288"/>
    </row>
    <row r="425" spans="8:10" x14ac:dyDescent="0.15">
      <c r="H425" s="288"/>
      <c r="I425" s="288"/>
      <c r="J425" s="288"/>
    </row>
    <row r="426" spans="8:10" x14ac:dyDescent="0.15">
      <c r="H426" s="288"/>
      <c r="I426" s="288"/>
      <c r="J426" s="288"/>
    </row>
    <row r="427" spans="8:10" x14ac:dyDescent="0.15">
      <c r="H427" s="288"/>
      <c r="I427" s="288"/>
      <c r="J427" s="288"/>
    </row>
    <row r="428" spans="8:10" x14ac:dyDescent="0.15">
      <c r="H428" s="288"/>
      <c r="I428" s="288"/>
      <c r="J428" s="288"/>
    </row>
    <row r="429" spans="8:10" x14ac:dyDescent="0.15">
      <c r="H429" s="288"/>
      <c r="I429" s="288"/>
      <c r="J429" s="288"/>
    </row>
    <row r="430" spans="8:10" x14ac:dyDescent="0.15">
      <c r="H430" s="288"/>
      <c r="I430" s="288"/>
      <c r="J430" s="288"/>
    </row>
    <row r="431" spans="8:10" x14ac:dyDescent="0.15">
      <c r="H431" s="288"/>
      <c r="I431" s="288"/>
      <c r="J431" s="288"/>
    </row>
    <row r="432" spans="8:10" x14ac:dyDescent="0.15">
      <c r="H432" s="288"/>
      <c r="I432" s="288"/>
      <c r="J432" s="288"/>
    </row>
    <row r="433" spans="8:10" x14ac:dyDescent="0.15">
      <c r="H433" s="288"/>
      <c r="I433" s="288"/>
      <c r="J433" s="288"/>
    </row>
    <row r="434" spans="8:10" x14ac:dyDescent="0.15">
      <c r="H434" s="288"/>
      <c r="I434" s="288"/>
      <c r="J434" s="288"/>
    </row>
    <row r="435" spans="8:10" x14ac:dyDescent="0.15">
      <c r="H435" s="288"/>
      <c r="I435" s="288"/>
      <c r="J435" s="288"/>
    </row>
    <row r="436" spans="8:10" x14ac:dyDescent="0.15">
      <c r="H436" s="288"/>
      <c r="I436" s="288"/>
      <c r="J436" s="288"/>
    </row>
    <row r="437" spans="8:10" x14ac:dyDescent="0.15">
      <c r="H437" s="288"/>
      <c r="I437" s="288"/>
      <c r="J437" s="288"/>
    </row>
    <row r="438" spans="8:10" x14ac:dyDescent="0.15">
      <c r="H438" s="288"/>
      <c r="I438" s="288"/>
      <c r="J438" s="288"/>
    </row>
    <row r="439" spans="8:10" x14ac:dyDescent="0.15">
      <c r="H439" s="288"/>
      <c r="I439" s="288"/>
      <c r="J439" s="288"/>
    </row>
    <row r="440" spans="8:10" x14ac:dyDescent="0.15">
      <c r="H440" s="288"/>
      <c r="I440" s="288"/>
      <c r="J440" s="288"/>
    </row>
    <row r="441" spans="8:10" x14ac:dyDescent="0.15">
      <c r="H441" s="288"/>
      <c r="I441" s="288"/>
      <c r="J441" s="288"/>
    </row>
    <row r="442" spans="8:10" x14ac:dyDescent="0.15">
      <c r="H442" s="288"/>
      <c r="I442" s="288"/>
      <c r="J442" s="288"/>
    </row>
    <row r="443" spans="8:10" x14ac:dyDescent="0.15">
      <c r="H443" s="288"/>
      <c r="I443" s="288"/>
      <c r="J443" s="288"/>
    </row>
    <row r="444" spans="8:10" x14ac:dyDescent="0.15">
      <c r="H444" s="288"/>
      <c r="I444" s="288"/>
      <c r="J444" s="288"/>
    </row>
    <row r="445" spans="8:10" x14ac:dyDescent="0.15">
      <c r="H445" s="288"/>
      <c r="I445" s="288"/>
      <c r="J445" s="288"/>
    </row>
    <row r="446" spans="8:10" x14ac:dyDescent="0.15">
      <c r="H446" s="288"/>
      <c r="I446" s="288"/>
      <c r="J446" s="288"/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92913385826772" top="0.6692913385826772" bottom="0.59055118110236227" header="0.51181102362204722" footer="0.47244094488188981"/>
  <pageSetup paperSize="9" scale="98" orientation="portrait" r:id="rId1"/>
  <headerFooter alignWithMargins="0">
    <oddHeader xml:space="preserve">&amp;L　　Ⅱ　国民健康保険税（料）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15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124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161</v>
      </c>
      <c r="L5" s="158" t="s">
        <v>161</v>
      </c>
      <c r="M5" s="159" t="s">
        <v>161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161</v>
      </c>
      <c r="L6" s="165" t="s">
        <v>161</v>
      </c>
      <c r="M6" s="166" t="s">
        <v>161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161</v>
      </c>
      <c r="L7" s="165" t="s">
        <v>161</v>
      </c>
      <c r="M7" s="166" t="s">
        <v>161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161</v>
      </c>
      <c r="L8" s="165" t="s">
        <v>161</v>
      </c>
      <c r="M8" s="166" t="s">
        <v>161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161</v>
      </c>
      <c r="L9" s="172" t="s">
        <v>161</v>
      </c>
      <c r="M9" s="173" t="s">
        <v>161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161</v>
      </c>
      <c r="L10" s="179" t="s">
        <v>161</v>
      </c>
      <c r="M10" s="180" t="s">
        <v>161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3053218</v>
      </c>
      <c r="F11" s="161">
        <v>889835</v>
      </c>
      <c r="G11" s="162">
        <v>3943053</v>
      </c>
      <c r="H11" s="163">
        <v>2792531</v>
      </c>
      <c r="I11" s="161">
        <v>136831</v>
      </c>
      <c r="J11" s="162">
        <v>2929362</v>
      </c>
      <c r="K11" s="164">
        <v>91.461893647947832</v>
      </c>
      <c r="L11" s="165">
        <v>15.377120477391875</v>
      </c>
      <c r="M11" s="166">
        <v>74.291722682905856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161</v>
      </c>
      <c r="L12" s="165" t="s">
        <v>161</v>
      </c>
      <c r="M12" s="166" t="s">
        <v>161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161</v>
      </c>
      <c r="L13" s="165" t="s">
        <v>161</v>
      </c>
      <c r="M13" s="166" t="s">
        <v>161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161</v>
      </c>
      <c r="L14" s="172" t="s">
        <v>161</v>
      </c>
      <c r="M14" s="173" t="s">
        <v>161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161</v>
      </c>
      <c r="L15" s="179" t="s">
        <v>161</v>
      </c>
      <c r="M15" s="180" t="s">
        <v>161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161</v>
      </c>
      <c r="L16" s="158" t="s">
        <v>161</v>
      </c>
      <c r="M16" s="159" t="s">
        <v>161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161</v>
      </c>
      <c r="L17" s="165" t="s">
        <v>161</v>
      </c>
      <c r="M17" s="166" t="s">
        <v>161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161</v>
      </c>
      <c r="L18" s="165" t="s">
        <v>161</v>
      </c>
      <c r="M18" s="166" t="s">
        <v>161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161</v>
      </c>
      <c r="L19" s="172" t="s">
        <v>161</v>
      </c>
      <c r="M19" s="173" t="s">
        <v>161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161</v>
      </c>
      <c r="L20" s="179" t="s">
        <v>161</v>
      </c>
      <c r="M20" s="180" t="s">
        <v>161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161</v>
      </c>
      <c r="L21" s="165" t="s">
        <v>161</v>
      </c>
      <c r="M21" s="166" t="s">
        <v>161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161</v>
      </c>
      <c r="L22" s="165" t="s">
        <v>161</v>
      </c>
      <c r="M22" s="166" t="s">
        <v>161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161</v>
      </c>
      <c r="L23" s="165" t="s">
        <v>161</v>
      </c>
      <c r="M23" s="166" t="s">
        <v>161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161</v>
      </c>
      <c r="L24" s="172" t="s">
        <v>161</v>
      </c>
      <c r="M24" s="173" t="s">
        <v>161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161</v>
      </c>
      <c r="L25" s="179" t="s">
        <v>161</v>
      </c>
      <c r="M25" s="180" t="s">
        <v>161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161</v>
      </c>
      <c r="L26" s="165" t="s">
        <v>161</v>
      </c>
      <c r="M26" s="166" t="s">
        <v>161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161</v>
      </c>
      <c r="L27" s="165" t="s">
        <v>161</v>
      </c>
      <c r="M27" s="166" t="s">
        <v>161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161</v>
      </c>
      <c r="L28" s="165" t="s">
        <v>161</v>
      </c>
      <c r="M28" s="166" t="s">
        <v>161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161</v>
      </c>
      <c r="L29" s="172" t="s">
        <v>161</v>
      </c>
      <c r="M29" s="173" t="s">
        <v>161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161</v>
      </c>
      <c r="L30" s="179" t="s">
        <v>161</v>
      </c>
      <c r="M30" s="180" t="s">
        <v>161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161</v>
      </c>
      <c r="L31" s="165" t="s">
        <v>161</v>
      </c>
      <c r="M31" s="166" t="s">
        <v>161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161</v>
      </c>
      <c r="L32" s="165" t="s">
        <v>161</v>
      </c>
      <c r="M32" s="166" t="s">
        <v>161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161</v>
      </c>
      <c r="L33" s="165" t="s">
        <v>161</v>
      </c>
      <c r="M33" s="166" t="s">
        <v>161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161</v>
      </c>
      <c r="L34" s="172" t="s">
        <v>161</v>
      </c>
      <c r="M34" s="173" t="s">
        <v>161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161</v>
      </c>
      <c r="L35" s="179" t="s">
        <v>161</v>
      </c>
      <c r="M35" s="180" t="s">
        <v>161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161</v>
      </c>
      <c r="L36" s="165" t="s">
        <v>161</v>
      </c>
      <c r="M36" s="166" t="s">
        <v>161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161</v>
      </c>
      <c r="L37" s="165" t="s">
        <v>161</v>
      </c>
      <c r="M37" s="166" t="s">
        <v>161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161</v>
      </c>
      <c r="L38" s="165" t="s">
        <v>161</v>
      </c>
      <c r="M38" s="166" t="s">
        <v>161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161</v>
      </c>
      <c r="L39" s="172" t="s">
        <v>161</v>
      </c>
      <c r="M39" s="173" t="s">
        <v>161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161</v>
      </c>
      <c r="L40" s="179" t="s">
        <v>161</v>
      </c>
      <c r="M40" s="180" t="s">
        <v>161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161</v>
      </c>
      <c r="L41" s="165" t="s">
        <v>161</v>
      </c>
      <c r="M41" s="166" t="s">
        <v>161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161</v>
      </c>
      <c r="L42" s="165" t="s">
        <v>161</v>
      </c>
      <c r="M42" s="166" t="s">
        <v>161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161</v>
      </c>
      <c r="L43" s="165" t="s">
        <v>161</v>
      </c>
      <c r="M43" s="166" t="s">
        <v>161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161</v>
      </c>
      <c r="L44" s="172" t="s">
        <v>161</v>
      </c>
      <c r="M44" s="173" t="s">
        <v>161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161</v>
      </c>
      <c r="L45" s="189" t="s">
        <v>161</v>
      </c>
      <c r="M45" s="190" t="s">
        <v>161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3053218</v>
      </c>
      <c r="F46" s="193">
        <v>889835</v>
      </c>
      <c r="G46" s="194">
        <v>3943053</v>
      </c>
      <c r="H46" s="195">
        <v>2792531</v>
      </c>
      <c r="I46" s="193">
        <v>136831</v>
      </c>
      <c r="J46" s="194">
        <v>2929362</v>
      </c>
      <c r="K46" s="196">
        <v>91.461893647947832</v>
      </c>
      <c r="L46" s="197">
        <v>15.377120477391875</v>
      </c>
      <c r="M46" s="198">
        <v>74.291722682905856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161</v>
      </c>
      <c r="L47" s="204" t="s">
        <v>161</v>
      </c>
      <c r="M47" s="205" t="s">
        <v>161</v>
      </c>
    </row>
    <row r="48" spans="1:13" ht="18" customHeight="1" thickBot="1" x14ac:dyDescent="0.2">
      <c r="B48" s="140"/>
      <c r="C48" s="141" t="s">
        <v>93</v>
      </c>
      <c r="D48" s="142"/>
      <c r="E48" s="206">
        <v>3053218</v>
      </c>
      <c r="F48" s="207">
        <v>889835</v>
      </c>
      <c r="G48" s="208">
        <v>3943053</v>
      </c>
      <c r="H48" s="209">
        <v>2792531</v>
      </c>
      <c r="I48" s="207">
        <v>136831</v>
      </c>
      <c r="J48" s="208">
        <v>2929362</v>
      </c>
      <c r="K48" s="210">
        <v>91.461893647947832</v>
      </c>
      <c r="L48" s="211">
        <v>15.377120477391875</v>
      </c>
      <c r="M48" s="212">
        <v>74.291722682905856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V45"/>
  <sheetViews>
    <sheetView zoomScale="85" zoomScaleNormal="85" workbookViewId="0">
      <pane xSplit="2" ySplit="3" topLeftCell="IE4" activePane="bottomRight" state="frozen"/>
      <selection activeCell="II28" sqref="II28"/>
      <selection pane="topRight" activeCell="II28" sqref="II28"/>
      <selection pane="bottomLeft" activeCell="II28" sqref="II28"/>
      <selection pane="bottomRight" activeCell="IR32" sqref="IR32"/>
    </sheetView>
  </sheetViews>
  <sheetFormatPr defaultColWidth="9.125" defaultRowHeight="13.5" x14ac:dyDescent="0.15"/>
  <cols>
    <col min="1" max="2" width="9" style="54" customWidth="1"/>
    <col min="3" max="3" width="11.375" style="54" customWidth="1"/>
    <col min="4" max="4" width="10.25" style="54" customWidth="1"/>
    <col min="5" max="5" width="11.375" style="54" customWidth="1"/>
    <col min="6" max="7" width="9.125" style="54" customWidth="1"/>
    <col min="8" max="8" width="11.375" style="54" customWidth="1"/>
    <col min="9" max="9" width="9.25" style="54" customWidth="1"/>
    <col min="10" max="10" width="11.375" style="54" customWidth="1"/>
    <col min="11" max="11" width="9.125" style="54" customWidth="1"/>
    <col min="12" max="12" width="11.375" style="54" customWidth="1"/>
    <col min="13" max="13" width="10.25" style="54" customWidth="1"/>
    <col min="14" max="14" width="11.375" style="54" customWidth="1"/>
    <col min="15" max="16" width="9.125" style="54" customWidth="1"/>
    <col min="17" max="17" width="11.375" style="54" customWidth="1"/>
    <col min="18" max="18" width="9.25" style="54" customWidth="1"/>
    <col min="19" max="19" width="11.375" style="54" customWidth="1"/>
    <col min="20" max="20" width="9.125" style="54" customWidth="1"/>
    <col min="21" max="21" width="10.25" style="54" customWidth="1"/>
    <col min="22" max="22" width="9.25" style="54" customWidth="1"/>
    <col min="23" max="23" width="10.25" style="54" customWidth="1"/>
    <col min="24" max="25" width="9.125" style="54" customWidth="1"/>
    <col min="26" max="26" width="10.25" style="54" customWidth="1"/>
    <col min="27" max="27" width="9.25" style="54" customWidth="1"/>
    <col min="28" max="28" width="10.25" style="54" customWidth="1"/>
    <col min="29" max="29" width="9.125" style="54" customWidth="1"/>
    <col min="30" max="30" width="9.25" style="54" customWidth="1"/>
    <col min="31" max="31" width="9.125" style="54" customWidth="1"/>
    <col min="32" max="32" width="9.25" style="54" customWidth="1"/>
    <col min="33" max="34" width="9.125" style="54" customWidth="1"/>
    <col min="35" max="35" width="9.25" style="54" customWidth="1"/>
    <col min="36" max="36" width="9.125" style="54" customWidth="1"/>
    <col min="37" max="37" width="9.25" style="54" customWidth="1"/>
    <col min="38" max="38" width="9.125" style="54" customWidth="1"/>
    <col min="39" max="39" width="10.25" style="54" customWidth="1"/>
    <col min="40" max="40" width="9.25" style="54" customWidth="1"/>
    <col min="41" max="41" width="10.25" style="54" customWidth="1"/>
    <col min="42" max="43" width="9.125" style="54" customWidth="1"/>
    <col min="44" max="44" width="10.25" style="54" customWidth="1"/>
    <col min="45" max="45" width="9.25" style="54" customWidth="1"/>
    <col min="46" max="46" width="10.25" style="54" customWidth="1"/>
    <col min="47" max="56" width="9.125" style="54" customWidth="1"/>
    <col min="57" max="57" width="9.25" style="54" customWidth="1"/>
    <col min="58" max="58" width="9.125" style="54" customWidth="1"/>
    <col min="59" max="59" width="9.25" style="54" customWidth="1"/>
    <col min="60" max="61" width="9.125" style="54" customWidth="1"/>
    <col min="62" max="62" width="9.25" style="54" customWidth="1"/>
    <col min="63" max="63" width="9.125" style="54" customWidth="1"/>
    <col min="64" max="64" width="9.25" style="54" customWidth="1"/>
    <col min="65" max="65" width="9.125" style="54" customWidth="1"/>
    <col min="66" max="66" width="9.25" style="54" customWidth="1"/>
    <col min="67" max="67" width="9.125" style="54" customWidth="1"/>
    <col min="68" max="68" width="9.25" style="54" customWidth="1"/>
    <col min="69" max="70" width="9.125" style="54" customWidth="1"/>
    <col min="71" max="71" width="9.25" style="54" customWidth="1"/>
    <col min="72" max="72" width="9.125" style="54" customWidth="1"/>
    <col min="73" max="73" width="9.25" style="54" customWidth="1"/>
    <col min="74" max="74" width="9.125" style="54" customWidth="1"/>
    <col min="75" max="75" width="10.25" style="54" customWidth="1"/>
    <col min="76" max="76" width="9.25" style="54" customWidth="1"/>
    <col min="77" max="77" width="10.25" style="54" customWidth="1"/>
    <col min="78" max="79" width="9.125" style="54" customWidth="1"/>
    <col min="80" max="80" width="10.25" style="54" customWidth="1"/>
    <col min="81" max="81" width="9.25" style="54" customWidth="1"/>
    <col min="82" max="82" width="10.25" style="54" customWidth="1"/>
    <col min="83" max="83" width="9.125" style="54" customWidth="1"/>
    <col min="84" max="84" width="10.25" style="54" customWidth="1"/>
    <col min="85" max="85" width="9.25" style="54" customWidth="1"/>
    <col min="86" max="86" width="10.25" style="54" customWidth="1"/>
    <col min="87" max="88" width="9.125" style="54" customWidth="1"/>
    <col min="89" max="89" width="10.25" style="54" customWidth="1"/>
    <col min="90" max="90" width="9.25" style="54" customWidth="1"/>
    <col min="91" max="91" width="10.25" style="54" customWidth="1"/>
    <col min="92" max="92" width="9.125" style="54" customWidth="1"/>
    <col min="93" max="93" width="10.25" style="54" customWidth="1"/>
    <col min="94" max="94" width="9.25" style="54" customWidth="1"/>
    <col min="95" max="95" width="10.25" style="54" customWidth="1"/>
    <col min="96" max="97" width="9.125" style="54" customWidth="1"/>
    <col min="98" max="98" width="10.25" style="54" customWidth="1"/>
    <col min="99" max="99" width="9.25" style="54" customWidth="1"/>
    <col min="100" max="100" width="10.25" style="54" customWidth="1"/>
    <col min="101" max="101" width="9.125" style="54" customWidth="1"/>
    <col min="102" max="102" width="10.25" style="54" customWidth="1"/>
    <col min="103" max="103" width="9.25" style="54" customWidth="1"/>
    <col min="104" max="104" width="10.25" style="54" customWidth="1"/>
    <col min="105" max="106" width="9.125" style="54" customWidth="1"/>
    <col min="107" max="107" width="10.25" style="54" customWidth="1"/>
    <col min="108" max="108" width="9.25" style="54" customWidth="1"/>
    <col min="109" max="109" width="10.25" style="54" customWidth="1"/>
    <col min="110" max="110" width="9.125" style="54" customWidth="1"/>
    <col min="111" max="111" width="9.25" style="54" customWidth="1"/>
    <col min="112" max="112" width="9.125" style="54" customWidth="1"/>
    <col min="113" max="113" width="9.25" style="54" customWidth="1"/>
    <col min="114" max="115" width="9.125" style="54" customWidth="1"/>
    <col min="116" max="116" width="9.25" style="54" customWidth="1"/>
    <col min="117" max="117" width="9.125" style="54" customWidth="1"/>
    <col min="118" max="118" width="9.25" style="54" customWidth="1"/>
    <col min="119" max="119" width="9.125" style="54" customWidth="1"/>
    <col min="120" max="120" width="9.25" style="54" customWidth="1"/>
    <col min="121" max="121" width="9.125" style="54" customWidth="1"/>
    <col min="122" max="122" width="9.25" style="54" customWidth="1"/>
    <col min="123" max="124" width="9.125" style="54" customWidth="1"/>
    <col min="125" max="125" width="9.25" style="54" customWidth="1"/>
    <col min="126" max="126" width="9.125" style="54" customWidth="1"/>
    <col min="127" max="127" width="9.25" style="54" customWidth="1"/>
    <col min="128" max="146" width="9.125" style="54" customWidth="1"/>
    <col min="147" max="147" width="9.25" style="54" customWidth="1"/>
    <col min="148" max="148" width="9.125" style="54" customWidth="1"/>
    <col min="149" max="149" width="9.25" style="54" customWidth="1"/>
    <col min="150" max="151" width="9.125" style="54" customWidth="1"/>
    <col min="152" max="152" width="9.25" style="54" customWidth="1"/>
    <col min="153" max="153" width="9.125" style="54" customWidth="1"/>
    <col min="154" max="154" width="9.25" style="54" customWidth="1"/>
    <col min="155" max="155" width="9.125" style="54" customWidth="1"/>
    <col min="156" max="156" width="10.25" style="54" customWidth="1"/>
    <col min="157" max="157" width="9.125" style="54" customWidth="1"/>
    <col min="158" max="158" width="10.25" style="54" customWidth="1"/>
    <col min="159" max="160" width="9.125" style="54" customWidth="1"/>
    <col min="161" max="161" width="10.25" style="54" customWidth="1"/>
    <col min="162" max="162" width="9.125" style="54" customWidth="1"/>
    <col min="163" max="163" width="10.25" style="54" customWidth="1"/>
    <col min="164" max="218" width="9.125" style="54" customWidth="1"/>
    <col min="219" max="219" width="9.25" style="54" customWidth="1"/>
    <col min="220" max="220" width="9.125" style="54" customWidth="1"/>
    <col min="221" max="221" width="9.25" style="54" customWidth="1"/>
    <col min="222" max="223" width="9.125" style="54" customWidth="1"/>
    <col min="224" max="224" width="9.25" style="54" customWidth="1"/>
    <col min="225" max="225" width="9.125" style="54" customWidth="1"/>
    <col min="226" max="226" width="9.25" style="54" customWidth="1"/>
    <col min="227" max="227" width="9.125" style="54" customWidth="1"/>
    <col min="228" max="252" width="9.125" customWidth="1"/>
    <col min="253" max="16384" width="9.125" style="54"/>
  </cols>
  <sheetData>
    <row r="1" spans="1:256" x14ac:dyDescent="0.15">
      <c r="B1" s="54" t="s">
        <v>81</v>
      </c>
      <c r="C1" s="54">
        <v>6</v>
      </c>
      <c r="D1" s="54">
        <v>6</v>
      </c>
      <c r="E1" s="54">
        <v>6</v>
      </c>
      <c r="F1" s="54">
        <v>6</v>
      </c>
      <c r="G1" s="54">
        <v>6</v>
      </c>
      <c r="H1" s="54">
        <v>6</v>
      </c>
      <c r="I1" s="54">
        <v>6</v>
      </c>
      <c r="J1" s="54">
        <v>6</v>
      </c>
      <c r="K1" s="54">
        <v>6</v>
      </c>
      <c r="L1" s="54">
        <v>6</v>
      </c>
      <c r="M1" s="54">
        <v>6</v>
      </c>
      <c r="N1" s="54">
        <v>6</v>
      </c>
      <c r="O1" s="54">
        <v>6</v>
      </c>
      <c r="P1" s="54">
        <v>6</v>
      </c>
      <c r="Q1" s="54">
        <v>6</v>
      </c>
      <c r="R1" s="54">
        <v>6</v>
      </c>
      <c r="S1" s="54">
        <v>6</v>
      </c>
      <c r="T1" s="54">
        <v>6</v>
      </c>
      <c r="U1" s="54">
        <v>6</v>
      </c>
      <c r="V1" s="54">
        <v>6</v>
      </c>
      <c r="W1" s="54">
        <v>6</v>
      </c>
      <c r="X1" s="54">
        <v>6</v>
      </c>
      <c r="Y1" s="54">
        <v>6</v>
      </c>
      <c r="Z1" s="54">
        <v>6</v>
      </c>
      <c r="AA1" s="54">
        <v>6</v>
      </c>
      <c r="AB1" s="54">
        <v>6</v>
      </c>
      <c r="AC1" s="54">
        <v>6</v>
      </c>
      <c r="AD1" s="54">
        <v>6</v>
      </c>
      <c r="AE1" s="54">
        <v>6</v>
      </c>
      <c r="AF1" s="54">
        <v>6</v>
      </c>
      <c r="AG1" s="54">
        <v>6</v>
      </c>
      <c r="AH1" s="54">
        <v>6</v>
      </c>
      <c r="AI1" s="54">
        <v>6</v>
      </c>
      <c r="AJ1" s="54">
        <v>6</v>
      </c>
      <c r="AK1" s="54">
        <v>6</v>
      </c>
      <c r="AL1" s="54">
        <v>6</v>
      </c>
      <c r="AM1" s="54">
        <v>6</v>
      </c>
      <c r="AN1" s="54">
        <v>6</v>
      </c>
      <c r="AO1" s="54">
        <v>6</v>
      </c>
      <c r="AP1" s="54">
        <v>6</v>
      </c>
      <c r="AQ1" s="54">
        <v>6</v>
      </c>
      <c r="AR1" s="54">
        <v>6</v>
      </c>
      <c r="AS1" s="54">
        <v>6</v>
      </c>
      <c r="AT1" s="54">
        <v>6</v>
      </c>
      <c r="AU1" s="54">
        <v>6</v>
      </c>
      <c r="AV1" s="54">
        <v>6</v>
      </c>
      <c r="AW1" s="54">
        <v>6</v>
      </c>
      <c r="AX1" s="54">
        <v>6</v>
      </c>
      <c r="AY1" s="54">
        <v>6</v>
      </c>
      <c r="AZ1" s="54">
        <v>6</v>
      </c>
      <c r="BA1" s="54">
        <v>6</v>
      </c>
      <c r="BB1" s="54">
        <v>6</v>
      </c>
      <c r="BC1" s="54">
        <v>6</v>
      </c>
      <c r="BD1" s="54">
        <v>6</v>
      </c>
      <c r="BE1" s="54">
        <v>6</v>
      </c>
      <c r="BF1" s="54">
        <v>6</v>
      </c>
      <c r="BG1" s="54">
        <v>6</v>
      </c>
      <c r="BH1" s="54">
        <v>6</v>
      </c>
      <c r="BI1" s="54">
        <v>6</v>
      </c>
      <c r="BJ1" s="54">
        <v>6</v>
      </c>
      <c r="BK1" s="54">
        <v>6</v>
      </c>
      <c r="BL1" s="54">
        <v>6</v>
      </c>
      <c r="BM1" s="54">
        <v>6</v>
      </c>
      <c r="BN1" s="54">
        <v>6</v>
      </c>
      <c r="BO1" s="54">
        <v>6</v>
      </c>
      <c r="BP1" s="54">
        <v>6</v>
      </c>
      <c r="BQ1" s="54">
        <v>6</v>
      </c>
      <c r="BR1" s="54">
        <v>6</v>
      </c>
      <c r="BS1" s="54">
        <v>6</v>
      </c>
      <c r="BT1" s="54">
        <v>6</v>
      </c>
      <c r="BU1" s="54">
        <v>6</v>
      </c>
      <c r="BV1" s="54">
        <v>6</v>
      </c>
      <c r="BW1" s="54">
        <v>6</v>
      </c>
      <c r="BX1" s="54">
        <v>6</v>
      </c>
      <c r="BY1" s="54">
        <v>6</v>
      </c>
      <c r="BZ1" s="54">
        <v>6</v>
      </c>
      <c r="CA1" s="54">
        <v>6</v>
      </c>
      <c r="CB1" s="54">
        <v>6</v>
      </c>
      <c r="CC1" s="54">
        <v>6</v>
      </c>
      <c r="CD1" s="54">
        <v>6</v>
      </c>
      <c r="CE1" s="54">
        <v>6</v>
      </c>
      <c r="CF1" s="54">
        <v>6</v>
      </c>
      <c r="CG1" s="54">
        <v>6</v>
      </c>
      <c r="CH1" s="54">
        <v>6</v>
      </c>
      <c r="CI1" s="54">
        <v>6</v>
      </c>
      <c r="CJ1" s="54">
        <v>6</v>
      </c>
      <c r="CK1" s="54">
        <v>6</v>
      </c>
      <c r="CL1" s="54">
        <v>6</v>
      </c>
      <c r="CM1" s="54">
        <v>6</v>
      </c>
      <c r="CN1" s="54">
        <v>6</v>
      </c>
      <c r="CO1" s="54">
        <v>6</v>
      </c>
      <c r="CP1" s="54">
        <v>6</v>
      </c>
      <c r="CQ1" s="54">
        <v>6</v>
      </c>
      <c r="CR1" s="54">
        <v>6</v>
      </c>
      <c r="CS1" s="54">
        <v>6</v>
      </c>
      <c r="CT1" s="54">
        <v>6</v>
      </c>
      <c r="CU1" s="54">
        <v>6</v>
      </c>
      <c r="CV1" s="54">
        <v>6</v>
      </c>
      <c r="CW1" s="54">
        <v>6</v>
      </c>
      <c r="CX1" s="54">
        <v>6</v>
      </c>
      <c r="CY1" s="54">
        <v>6</v>
      </c>
      <c r="CZ1" s="54">
        <v>6</v>
      </c>
      <c r="DA1" s="54">
        <v>6</v>
      </c>
      <c r="DB1" s="54">
        <v>6</v>
      </c>
      <c r="DC1" s="54">
        <v>6</v>
      </c>
      <c r="DD1" s="54">
        <v>6</v>
      </c>
      <c r="DE1" s="54">
        <v>6</v>
      </c>
      <c r="DF1" s="54">
        <v>6</v>
      </c>
      <c r="DG1" s="54">
        <v>6</v>
      </c>
      <c r="DH1" s="54">
        <v>6</v>
      </c>
      <c r="DI1" s="54">
        <v>6</v>
      </c>
      <c r="DJ1" s="54">
        <v>6</v>
      </c>
      <c r="DK1" s="54">
        <v>6</v>
      </c>
      <c r="DL1" s="54">
        <v>6</v>
      </c>
      <c r="DM1" s="54">
        <v>6</v>
      </c>
      <c r="DN1" s="54">
        <v>6</v>
      </c>
      <c r="DO1" s="54">
        <v>6</v>
      </c>
      <c r="DP1" s="54">
        <v>6</v>
      </c>
      <c r="DQ1" s="54">
        <v>6</v>
      </c>
      <c r="DR1" s="54">
        <v>6</v>
      </c>
      <c r="DS1" s="54">
        <v>6</v>
      </c>
      <c r="DT1" s="54">
        <v>6</v>
      </c>
      <c r="DU1" s="54">
        <v>6</v>
      </c>
      <c r="DV1" s="54">
        <v>6</v>
      </c>
      <c r="DW1" s="54">
        <v>6</v>
      </c>
      <c r="DX1" s="54">
        <v>6</v>
      </c>
      <c r="DY1" s="54">
        <v>6</v>
      </c>
      <c r="DZ1" s="54">
        <v>6</v>
      </c>
      <c r="EA1" s="54">
        <v>6</v>
      </c>
      <c r="EB1" s="54">
        <v>6</v>
      </c>
      <c r="EC1" s="54">
        <v>6</v>
      </c>
      <c r="ED1" s="54">
        <v>6</v>
      </c>
      <c r="EE1" s="54">
        <v>6</v>
      </c>
      <c r="EF1" s="54">
        <v>6</v>
      </c>
      <c r="EG1" s="54">
        <v>6</v>
      </c>
      <c r="EH1" s="54">
        <v>6</v>
      </c>
      <c r="EI1" s="54">
        <v>6</v>
      </c>
      <c r="EJ1" s="54">
        <v>6</v>
      </c>
      <c r="EK1" s="54">
        <v>6</v>
      </c>
      <c r="EL1" s="54">
        <v>6</v>
      </c>
      <c r="EM1" s="54">
        <v>6</v>
      </c>
      <c r="EN1" s="54">
        <v>6</v>
      </c>
      <c r="EO1" s="54">
        <v>6</v>
      </c>
      <c r="EP1" s="54">
        <v>6</v>
      </c>
      <c r="EQ1" s="54">
        <v>6</v>
      </c>
      <c r="ER1" s="54">
        <v>6</v>
      </c>
      <c r="ES1" s="54">
        <v>6</v>
      </c>
      <c r="ET1" s="54">
        <v>6</v>
      </c>
      <c r="EU1" s="54">
        <v>6</v>
      </c>
      <c r="EV1" s="54">
        <v>6</v>
      </c>
      <c r="EW1" s="54">
        <v>6</v>
      </c>
      <c r="EX1" s="54">
        <v>6</v>
      </c>
      <c r="EY1" s="54">
        <v>6</v>
      </c>
      <c r="EZ1" s="54">
        <v>6</v>
      </c>
      <c r="FA1" s="54">
        <v>6</v>
      </c>
      <c r="FB1" s="54">
        <v>6</v>
      </c>
      <c r="FC1" s="54">
        <v>6</v>
      </c>
      <c r="FD1" s="54">
        <v>6</v>
      </c>
      <c r="FE1" s="54">
        <v>6</v>
      </c>
      <c r="FF1" s="54">
        <v>6</v>
      </c>
      <c r="FG1" s="54">
        <v>6</v>
      </c>
      <c r="FH1" s="54">
        <v>6</v>
      </c>
      <c r="FI1" s="54">
        <v>6</v>
      </c>
      <c r="FJ1" s="54">
        <v>6</v>
      </c>
      <c r="FK1" s="54">
        <v>6</v>
      </c>
      <c r="FL1" s="54">
        <v>6</v>
      </c>
      <c r="FM1" s="54">
        <v>6</v>
      </c>
      <c r="FN1" s="54">
        <v>6</v>
      </c>
      <c r="FO1" s="54">
        <v>6</v>
      </c>
      <c r="FP1" s="54">
        <v>6</v>
      </c>
      <c r="FQ1" s="54">
        <v>6</v>
      </c>
      <c r="FR1" s="54">
        <v>6</v>
      </c>
      <c r="FS1" s="54">
        <v>6</v>
      </c>
      <c r="FT1" s="54">
        <v>6</v>
      </c>
      <c r="FU1" s="54">
        <v>6</v>
      </c>
      <c r="FV1" s="54">
        <v>6</v>
      </c>
      <c r="FW1" s="54">
        <v>6</v>
      </c>
      <c r="FX1" s="54">
        <v>6</v>
      </c>
      <c r="FY1" s="54">
        <v>6</v>
      </c>
      <c r="FZ1" s="54">
        <v>6</v>
      </c>
      <c r="GA1" s="54">
        <v>6</v>
      </c>
      <c r="GB1" s="54">
        <v>6</v>
      </c>
      <c r="GC1" s="54">
        <v>6</v>
      </c>
      <c r="GD1" s="54">
        <v>6</v>
      </c>
      <c r="GE1" s="54">
        <v>6</v>
      </c>
      <c r="GF1" s="54">
        <v>6</v>
      </c>
      <c r="GG1" s="54">
        <v>6</v>
      </c>
      <c r="GH1" s="54">
        <v>6</v>
      </c>
      <c r="GI1" s="54">
        <v>6</v>
      </c>
      <c r="GJ1" s="54">
        <v>6</v>
      </c>
      <c r="GK1" s="54">
        <v>6</v>
      </c>
      <c r="GL1" s="54">
        <v>6</v>
      </c>
      <c r="GM1" s="54">
        <v>6</v>
      </c>
      <c r="GN1" s="54">
        <v>6</v>
      </c>
      <c r="GO1" s="54">
        <v>6</v>
      </c>
      <c r="GP1" s="54">
        <v>6</v>
      </c>
      <c r="GQ1" s="54">
        <v>6</v>
      </c>
      <c r="GR1" s="54">
        <v>6</v>
      </c>
      <c r="GS1" s="54">
        <v>6</v>
      </c>
      <c r="GT1" s="54">
        <v>6</v>
      </c>
      <c r="GU1" s="54">
        <v>6</v>
      </c>
      <c r="GV1" s="54">
        <v>6</v>
      </c>
      <c r="GW1" s="54">
        <v>6</v>
      </c>
      <c r="GX1" s="54">
        <v>6</v>
      </c>
      <c r="GY1" s="54">
        <v>6</v>
      </c>
      <c r="GZ1" s="54">
        <v>6</v>
      </c>
      <c r="HA1" s="54">
        <v>6</v>
      </c>
      <c r="HB1" s="54">
        <v>6</v>
      </c>
      <c r="HC1" s="54">
        <v>6</v>
      </c>
      <c r="HD1" s="54">
        <v>6</v>
      </c>
      <c r="HE1" s="54">
        <v>6</v>
      </c>
      <c r="HF1" s="54">
        <v>6</v>
      </c>
      <c r="HG1" s="54">
        <v>6</v>
      </c>
      <c r="HH1" s="54">
        <v>6</v>
      </c>
      <c r="HI1" s="54">
        <v>6</v>
      </c>
      <c r="HJ1" s="54">
        <v>6</v>
      </c>
      <c r="HK1" s="54">
        <v>6</v>
      </c>
      <c r="HL1" s="54">
        <v>6</v>
      </c>
      <c r="HM1" s="54">
        <v>6</v>
      </c>
      <c r="HN1" s="54">
        <v>6</v>
      </c>
      <c r="HO1" s="54">
        <v>6</v>
      </c>
      <c r="HP1" s="54">
        <v>6</v>
      </c>
      <c r="HQ1" s="54">
        <v>6</v>
      </c>
      <c r="HR1" s="54">
        <v>6</v>
      </c>
      <c r="HS1" s="54">
        <v>6</v>
      </c>
      <c r="HT1" s="54">
        <v>6</v>
      </c>
      <c r="HU1" s="54">
        <v>6</v>
      </c>
      <c r="HV1" s="54">
        <v>6</v>
      </c>
      <c r="HW1" s="54">
        <v>6</v>
      </c>
      <c r="HX1" s="54">
        <v>6</v>
      </c>
      <c r="HY1" s="54">
        <v>6</v>
      </c>
      <c r="HZ1" s="54">
        <v>6</v>
      </c>
      <c r="IA1" s="54">
        <v>6</v>
      </c>
      <c r="IB1" s="54">
        <v>6</v>
      </c>
      <c r="IC1" s="54">
        <v>6</v>
      </c>
      <c r="ID1" s="54">
        <v>6</v>
      </c>
      <c r="IE1" s="54">
        <v>6</v>
      </c>
      <c r="IF1" s="54">
        <v>6</v>
      </c>
      <c r="IG1" s="54">
        <v>6</v>
      </c>
      <c r="IH1" s="54">
        <v>6</v>
      </c>
      <c r="II1" s="54">
        <v>6</v>
      </c>
      <c r="IJ1" s="54">
        <v>6</v>
      </c>
      <c r="IK1" s="54">
        <v>6</v>
      </c>
      <c r="IL1" s="54">
        <v>6</v>
      </c>
      <c r="IM1" s="54">
        <v>6</v>
      </c>
      <c r="IN1" s="54">
        <v>6</v>
      </c>
      <c r="IO1" s="54">
        <v>6</v>
      </c>
      <c r="IP1" s="54">
        <v>6</v>
      </c>
      <c r="IQ1" s="54">
        <v>6</v>
      </c>
      <c r="IR1" s="54">
        <v>6</v>
      </c>
      <c r="IS1" s="54">
        <v>6</v>
      </c>
      <c r="IT1" s="54">
        <v>6</v>
      </c>
      <c r="IU1" s="54">
        <v>6</v>
      </c>
      <c r="IV1" s="54">
        <v>6</v>
      </c>
    </row>
    <row r="2" spans="1:256" x14ac:dyDescent="0.15">
      <c r="B2" s="54" t="s">
        <v>82</v>
      </c>
      <c r="C2" s="54">
        <v>1</v>
      </c>
      <c r="D2" s="54">
        <v>1</v>
      </c>
      <c r="E2" s="54">
        <v>1</v>
      </c>
      <c r="F2" s="54">
        <v>1</v>
      </c>
      <c r="G2" s="54">
        <v>1</v>
      </c>
      <c r="H2" s="54">
        <v>1</v>
      </c>
      <c r="I2" s="54">
        <v>1</v>
      </c>
      <c r="J2" s="54">
        <v>1</v>
      </c>
      <c r="K2" s="54">
        <v>1</v>
      </c>
      <c r="L2" s="54">
        <v>1</v>
      </c>
      <c r="M2" s="54">
        <v>2</v>
      </c>
      <c r="N2" s="54">
        <v>2</v>
      </c>
      <c r="O2" s="54">
        <v>2</v>
      </c>
      <c r="P2" s="54">
        <v>2</v>
      </c>
      <c r="Q2" s="54">
        <v>2</v>
      </c>
      <c r="R2" s="54">
        <v>2</v>
      </c>
      <c r="S2" s="54">
        <v>2</v>
      </c>
      <c r="T2" s="54">
        <v>2</v>
      </c>
      <c r="U2" s="54">
        <v>2</v>
      </c>
      <c r="V2" s="54">
        <v>2</v>
      </c>
      <c r="W2" s="54">
        <v>3</v>
      </c>
      <c r="X2" s="54">
        <v>3</v>
      </c>
      <c r="Y2" s="54">
        <v>3</v>
      </c>
      <c r="Z2" s="54">
        <v>3</v>
      </c>
      <c r="AA2" s="54">
        <v>3</v>
      </c>
      <c r="AB2" s="54">
        <v>3</v>
      </c>
      <c r="AC2" s="54">
        <v>3</v>
      </c>
      <c r="AD2" s="54">
        <v>3</v>
      </c>
      <c r="AE2" s="54">
        <v>3</v>
      </c>
      <c r="AF2" s="54">
        <v>3</v>
      </c>
      <c r="AG2" s="54">
        <v>4</v>
      </c>
      <c r="AH2" s="54">
        <v>4</v>
      </c>
      <c r="AI2" s="54">
        <v>4</v>
      </c>
      <c r="AJ2" s="54">
        <v>4</v>
      </c>
      <c r="AK2" s="54">
        <v>4</v>
      </c>
      <c r="AL2" s="54">
        <v>4</v>
      </c>
      <c r="AM2" s="54">
        <v>4</v>
      </c>
      <c r="AN2" s="54">
        <v>4</v>
      </c>
      <c r="AO2" s="54">
        <v>4</v>
      </c>
      <c r="AP2" s="54">
        <v>4</v>
      </c>
      <c r="AQ2" s="54">
        <v>5</v>
      </c>
      <c r="AR2" s="54">
        <v>5</v>
      </c>
      <c r="AS2" s="54">
        <v>5</v>
      </c>
      <c r="AT2" s="54">
        <v>5</v>
      </c>
      <c r="AU2" s="54">
        <v>5</v>
      </c>
      <c r="AV2" s="54">
        <v>5</v>
      </c>
      <c r="AW2" s="54">
        <v>5</v>
      </c>
      <c r="AX2" s="54">
        <v>5</v>
      </c>
      <c r="AY2" s="54">
        <v>5</v>
      </c>
      <c r="AZ2" s="54">
        <v>5</v>
      </c>
      <c r="BA2" s="54">
        <v>6</v>
      </c>
      <c r="BB2" s="54">
        <v>6</v>
      </c>
      <c r="BC2" s="54">
        <v>6</v>
      </c>
      <c r="BD2" s="54">
        <v>6</v>
      </c>
      <c r="BE2" s="54">
        <v>6</v>
      </c>
      <c r="BF2" s="54">
        <v>6</v>
      </c>
      <c r="BG2" s="54">
        <v>6</v>
      </c>
      <c r="BH2" s="54">
        <v>6</v>
      </c>
      <c r="BI2" s="54">
        <v>6</v>
      </c>
      <c r="BJ2" s="54">
        <v>6</v>
      </c>
      <c r="BK2" s="54">
        <v>7</v>
      </c>
      <c r="BL2" s="54">
        <v>7</v>
      </c>
      <c r="BM2" s="54">
        <v>7</v>
      </c>
      <c r="BN2" s="54">
        <v>7</v>
      </c>
      <c r="BO2" s="54">
        <v>7</v>
      </c>
      <c r="BP2" s="54">
        <v>7</v>
      </c>
      <c r="BQ2" s="54">
        <v>7</v>
      </c>
      <c r="BR2" s="54">
        <v>7</v>
      </c>
      <c r="BS2" s="54">
        <v>7</v>
      </c>
      <c r="BT2" s="54">
        <v>7</v>
      </c>
      <c r="BU2" s="54">
        <v>8</v>
      </c>
      <c r="BV2" s="54">
        <v>8</v>
      </c>
      <c r="BW2" s="54">
        <v>8</v>
      </c>
      <c r="BX2" s="54">
        <v>8</v>
      </c>
      <c r="BY2" s="54">
        <v>8</v>
      </c>
      <c r="BZ2" s="54">
        <v>8</v>
      </c>
      <c r="CA2" s="54">
        <v>8</v>
      </c>
      <c r="CB2" s="54">
        <v>8</v>
      </c>
      <c r="CC2" s="54">
        <v>8</v>
      </c>
      <c r="CD2" s="54">
        <v>8</v>
      </c>
      <c r="CE2" s="54">
        <v>9</v>
      </c>
      <c r="CF2" s="54">
        <v>9</v>
      </c>
      <c r="CG2" s="54">
        <v>9</v>
      </c>
      <c r="CH2" s="54">
        <v>9</v>
      </c>
      <c r="CI2" s="54">
        <v>9</v>
      </c>
      <c r="CJ2" s="54">
        <v>9</v>
      </c>
      <c r="CK2" s="54">
        <v>9</v>
      </c>
      <c r="CL2" s="54">
        <v>9</v>
      </c>
      <c r="CM2" s="54">
        <v>9</v>
      </c>
      <c r="CN2" s="54">
        <v>9</v>
      </c>
      <c r="CO2" s="54">
        <v>10</v>
      </c>
      <c r="CP2" s="54">
        <v>10</v>
      </c>
      <c r="CQ2" s="54">
        <v>10</v>
      </c>
      <c r="CR2" s="54">
        <v>10</v>
      </c>
      <c r="CS2" s="54">
        <v>10</v>
      </c>
      <c r="CT2" s="54">
        <v>10</v>
      </c>
      <c r="CU2" s="54">
        <v>10</v>
      </c>
      <c r="CV2" s="54">
        <v>10</v>
      </c>
      <c r="CW2" s="54">
        <v>10</v>
      </c>
      <c r="CX2" s="54">
        <v>10</v>
      </c>
      <c r="CY2" s="54">
        <v>11</v>
      </c>
      <c r="CZ2" s="54">
        <v>11</v>
      </c>
      <c r="DA2" s="54">
        <v>11</v>
      </c>
      <c r="DB2" s="54">
        <v>11</v>
      </c>
      <c r="DC2" s="54">
        <v>11</v>
      </c>
      <c r="DD2" s="54">
        <v>11</v>
      </c>
      <c r="DE2" s="54">
        <v>11</v>
      </c>
      <c r="DF2" s="54">
        <v>11</v>
      </c>
      <c r="DG2" s="54">
        <v>11</v>
      </c>
      <c r="DH2" s="54">
        <v>11</v>
      </c>
      <c r="DI2" s="54">
        <v>12</v>
      </c>
      <c r="DJ2" s="54">
        <v>12</v>
      </c>
      <c r="DK2" s="54">
        <v>12</v>
      </c>
      <c r="DL2" s="54">
        <v>12</v>
      </c>
      <c r="DM2" s="54">
        <v>12</v>
      </c>
      <c r="DN2" s="54">
        <v>12</v>
      </c>
      <c r="DO2" s="54">
        <v>12</v>
      </c>
      <c r="DP2" s="54">
        <v>12</v>
      </c>
      <c r="DQ2" s="54">
        <v>12</v>
      </c>
      <c r="DR2" s="54">
        <v>12</v>
      </c>
      <c r="DS2" s="54">
        <v>13</v>
      </c>
      <c r="DT2" s="54">
        <v>13</v>
      </c>
      <c r="DU2" s="54">
        <v>13</v>
      </c>
      <c r="DV2" s="54">
        <v>13</v>
      </c>
      <c r="DW2" s="54">
        <v>13</v>
      </c>
      <c r="DX2" s="54">
        <v>13</v>
      </c>
      <c r="DY2" s="54">
        <v>13</v>
      </c>
      <c r="DZ2" s="54">
        <v>13</v>
      </c>
      <c r="EA2" s="54">
        <v>13</v>
      </c>
      <c r="EB2" s="54">
        <v>13</v>
      </c>
      <c r="EC2" s="54">
        <v>14</v>
      </c>
      <c r="ED2" s="54">
        <v>14</v>
      </c>
      <c r="EE2" s="54">
        <v>14</v>
      </c>
      <c r="EF2" s="54">
        <v>14</v>
      </c>
      <c r="EG2" s="54">
        <v>14</v>
      </c>
      <c r="EH2" s="54">
        <v>14</v>
      </c>
      <c r="EI2" s="54">
        <v>14</v>
      </c>
      <c r="EJ2" s="54">
        <v>14</v>
      </c>
      <c r="EK2" s="54">
        <v>14</v>
      </c>
      <c r="EL2" s="54">
        <v>14</v>
      </c>
      <c r="EM2" s="54">
        <v>15</v>
      </c>
      <c r="EN2" s="54">
        <v>15</v>
      </c>
      <c r="EO2" s="54">
        <v>15</v>
      </c>
      <c r="EP2" s="54">
        <v>15</v>
      </c>
      <c r="EQ2" s="54">
        <v>15</v>
      </c>
      <c r="ER2" s="54">
        <v>15</v>
      </c>
      <c r="ES2" s="54">
        <v>15</v>
      </c>
      <c r="ET2" s="54">
        <v>15</v>
      </c>
      <c r="EU2" s="54">
        <v>15</v>
      </c>
      <c r="EV2" s="54">
        <v>15</v>
      </c>
      <c r="EW2" s="54">
        <v>16</v>
      </c>
      <c r="EX2" s="54">
        <v>16</v>
      </c>
      <c r="EY2" s="54">
        <v>16</v>
      </c>
      <c r="EZ2" s="54">
        <v>16</v>
      </c>
      <c r="FA2" s="54">
        <v>16</v>
      </c>
      <c r="FB2" s="54">
        <v>16</v>
      </c>
      <c r="FC2" s="54">
        <v>16</v>
      </c>
      <c r="FD2" s="54">
        <v>16</v>
      </c>
      <c r="FE2" s="54">
        <v>16</v>
      </c>
      <c r="FF2" s="54">
        <v>16</v>
      </c>
      <c r="FG2" s="54">
        <v>17</v>
      </c>
      <c r="FH2" s="54">
        <v>17</v>
      </c>
      <c r="FI2" s="54">
        <v>17</v>
      </c>
      <c r="FJ2" s="54">
        <v>17</v>
      </c>
      <c r="FK2" s="54">
        <v>17</v>
      </c>
      <c r="FL2" s="54">
        <v>17</v>
      </c>
      <c r="FM2" s="54">
        <v>17</v>
      </c>
      <c r="FN2" s="54">
        <v>17</v>
      </c>
      <c r="FO2" s="54">
        <v>17</v>
      </c>
      <c r="FP2" s="54">
        <v>17</v>
      </c>
      <c r="FQ2" s="54">
        <v>18</v>
      </c>
      <c r="FR2" s="54">
        <v>18</v>
      </c>
      <c r="FS2" s="54">
        <v>18</v>
      </c>
      <c r="FT2" s="54">
        <v>18</v>
      </c>
      <c r="FU2" s="54">
        <v>18</v>
      </c>
      <c r="FV2" s="54">
        <v>18</v>
      </c>
      <c r="FW2" s="54">
        <v>18</v>
      </c>
      <c r="FX2" s="54">
        <v>18</v>
      </c>
      <c r="FY2" s="54">
        <v>18</v>
      </c>
      <c r="FZ2" s="54">
        <v>18</v>
      </c>
      <c r="GA2" s="54">
        <v>19</v>
      </c>
      <c r="GB2" s="54">
        <v>19</v>
      </c>
      <c r="GC2" s="54">
        <v>19</v>
      </c>
      <c r="GD2" s="54">
        <v>19</v>
      </c>
      <c r="GE2" s="54">
        <v>19</v>
      </c>
      <c r="GF2" s="54">
        <v>19</v>
      </c>
      <c r="GG2" s="54">
        <v>19</v>
      </c>
      <c r="GH2" s="54">
        <v>19</v>
      </c>
      <c r="GI2" s="54">
        <v>19</v>
      </c>
      <c r="GJ2" s="54">
        <v>19</v>
      </c>
      <c r="GK2" s="54">
        <v>20</v>
      </c>
      <c r="GL2" s="54">
        <v>20</v>
      </c>
      <c r="GM2" s="54">
        <v>20</v>
      </c>
      <c r="GN2" s="54">
        <v>20</v>
      </c>
      <c r="GO2" s="54">
        <v>20</v>
      </c>
      <c r="GP2" s="54">
        <v>20</v>
      </c>
      <c r="GQ2" s="54">
        <v>20</v>
      </c>
      <c r="GR2" s="54">
        <v>20</v>
      </c>
      <c r="GS2" s="54">
        <v>20</v>
      </c>
      <c r="GT2" s="54">
        <v>20</v>
      </c>
      <c r="GU2" s="54">
        <v>21</v>
      </c>
      <c r="GV2" s="54">
        <v>21</v>
      </c>
      <c r="GW2" s="54">
        <v>21</v>
      </c>
      <c r="GX2" s="54">
        <v>21</v>
      </c>
      <c r="GY2" s="54">
        <v>21</v>
      </c>
      <c r="GZ2" s="54">
        <v>21</v>
      </c>
      <c r="HA2" s="54">
        <v>21</v>
      </c>
      <c r="HB2" s="54">
        <v>21</v>
      </c>
      <c r="HC2" s="54">
        <v>21</v>
      </c>
      <c r="HD2" s="54">
        <v>21</v>
      </c>
      <c r="HE2" s="54">
        <v>22</v>
      </c>
      <c r="HF2" s="54">
        <v>22</v>
      </c>
      <c r="HG2" s="54">
        <v>22</v>
      </c>
      <c r="HH2" s="54">
        <v>22</v>
      </c>
      <c r="HI2" s="54">
        <v>22</v>
      </c>
      <c r="HJ2" s="54">
        <v>22</v>
      </c>
      <c r="HK2" s="54">
        <v>22</v>
      </c>
      <c r="HL2" s="54">
        <v>22</v>
      </c>
      <c r="HM2" s="54">
        <v>22</v>
      </c>
      <c r="HN2" s="54">
        <v>22</v>
      </c>
      <c r="HO2" s="54">
        <v>23</v>
      </c>
      <c r="HP2" s="54">
        <v>23</v>
      </c>
      <c r="HQ2" s="54">
        <v>23</v>
      </c>
      <c r="HR2" s="54">
        <v>23</v>
      </c>
      <c r="HS2" s="54">
        <v>23</v>
      </c>
      <c r="HT2" s="54">
        <v>23</v>
      </c>
      <c r="HU2" s="54">
        <v>23</v>
      </c>
      <c r="HV2" s="54">
        <v>23</v>
      </c>
      <c r="HW2" s="54">
        <v>23</v>
      </c>
      <c r="HX2" s="54">
        <v>23</v>
      </c>
      <c r="HY2" s="54">
        <v>24</v>
      </c>
      <c r="HZ2" s="54">
        <v>24</v>
      </c>
      <c r="IA2" s="54">
        <v>24</v>
      </c>
      <c r="IB2" s="54">
        <v>24</v>
      </c>
      <c r="IC2" s="54">
        <v>24</v>
      </c>
      <c r="ID2" s="54">
        <v>24</v>
      </c>
      <c r="IE2" s="54">
        <v>24</v>
      </c>
      <c r="IF2" s="54">
        <v>24</v>
      </c>
      <c r="IG2" s="54">
        <v>24</v>
      </c>
      <c r="IH2" s="54">
        <v>24</v>
      </c>
      <c r="II2" s="54">
        <v>25</v>
      </c>
      <c r="IJ2" s="54">
        <v>25</v>
      </c>
      <c r="IK2" s="54">
        <v>25</v>
      </c>
      <c r="IL2" s="54">
        <v>25</v>
      </c>
      <c r="IM2" s="54">
        <v>25</v>
      </c>
      <c r="IN2" s="54">
        <v>25</v>
      </c>
      <c r="IO2" s="54">
        <v>25</v>
      </c>
      <c r="IP2" s="54">
        <v>25</v>
      </c>
      <c r="IQ2" s="54">
        <v>25</v>
      </c>
      <c r="IR2" s="54">
        <v>25</v>
      </c>
      <c r="IS2" s="54">
        <v>26</v>
      </c>
      <c r="IT2" s="54">
        <v>26</v>
      </c>
      <c r="IU2" s="54">
        <v>26</v>
      </c>
      <c r="IV2" s="54">
        <v>26</v>
      </c>
    </row>
    <row r="3" spans="1:256" x14ac:dyDescent="0.15">
      <c r="B3" s="54" t="s">
        <v>83</v>
      </c>
      <c r="C3" s="54">
        <v>1</v>
      </c>
      <c r="D3" s="54">
        <v>2</v>
      </c>
      <c r="E3" s="54">
        <v>3</v>
      </c>
      <c r="F3" s="54">
        <v>4</v>
      </c>
      <c r="G3" s="54">
        <v>5</v>
      </c>
      <c r="H3" s="54">
        <v>6</v>
      </c>
      <c r="I3" s="54">
        <v>7</v>
      </c>
      <c r="J3" s="54">
        <v>8</v>
      </c>
      <c r="K3" s="54">
        <v>9</v>
      </c>
      <c r="L3" s="54">
        <v>10</v>
      </c>
      <c r="M3" s="54">
        <v>1</v>
      </c>
      <c r="N3" s="54">
        <v>2</v>
      </c>
      <c r="O3" s="54">
        <v>3</v>
      </c>
      <c r="P3" s="54">
        <v>4</v>
      </c>
      <c r="Q3" s="54">
        <v>5</v>
      </c>
      <c r="R3" s="54">
        <v>6</v>
      </c>
      <c r="S3" s="54">
        <v>7</v>
      </c>
      <c r="T3" s="54">
        <v>8</v>
      </c>
      <c r="U3" s="54">
        <v>9</v>
      </c>
      <c r="V3" s="54">
        <v>10</v>
      </c>
      <c r="W3" s="54">
        <v>1</v>
      </c>
      <c r="X3" s="54">
        <v>2</v>
      </c>
      <c r="Y3" s="54">
        <v>3</v>
      </c>
      <c r="Z3" s="54">
        <v>4</v>
      </c>
      <c r="AA3" s="54">
        <v>5</v>
      </c>
      <c r="AB3" s="54">
        <v>6</v>
      </c>
      <c r="AC3" s="54">
        <v>7</v>
      </c>
      <c r="AD3" s="54">
        <v>8</v>
      </c>
      <c r="AE3" s="54">
        <v>9</v>
      </c>
      <c r="AF3" s="54">
        <v>10</v>
      </c>
      <c r="AG3" s="54">
        <v>1</v>
      </c>
      <c r="AH3" s="54">
        <v>2</v>
      </c>
      <c r="AI3" s="54">
        <v>3</v>
      </c>
      <c r="AJ3" s="54">
        <v>4</v>
      </c>
      <c r="AK3" s="54">
        <v>5</v>
      </c>
      <c r="AL3" s="54">
        <v>6</v>
      </c>
      <c r="AM3" s="54">
        <v>7</v>
      </c>
      <c r="AN3" s="54">
        <v>8</v>
      </c>
      <c r="AO3" s="54">
        <v>9</v>
      </c>
      <c r="AP3" s="54">
        <v>10</v>
      </c>
      <c r="AQ3" s="54">
        <v>1</v>
      </c>
      <c r="AR3" s="54">
        <v>2</v>
      </c>
      <c r="AS3" s="54">
        <v>3</v>
      </c>
      <c r="AT3" s="54">
        <v>4</v>
      </c>
      <c r="AU3" s="54">
        <v>5</v>
      </c>
      <c r="AV3" s="54">
        <v>6</v>
      </c>
      <c r="AW3" s="54">
        <v>7</v>
      </c>
      <c r="AX3" s="54">
        <v>8</v>
      </c>
      <c r="AY3" s="54">
        <v>9</v>
      </c>
      <c r="AZ3" s="54">
        <v>10</v>
      </c>
      <c r="BA3" s="54">
        <v>1</v>
      </c>
      <c r="BB3" s="54">
        <v>2</v>
      </c>
      <c r="BC3" s="54">
        <v>3</v>
      </c>
      <c r="BD3" s="54">
        <v>4</v>
      </c>
      <c r="BE3" s="54">
        <v>5</v>
      </c>
      <c r="BF3" s="54">
        <v>6</v>
      </c>
      <c r="BG3" s="54">
        <v>7</v>
      </c>
      <c r="BH3" s="54">
        <v>8</v>
      </c>
      <c r="BI3" s="54">
        <v>9</v>
      </c>
      <c r="BJ3" s="54">
        <v>10</v>
      </c>
      <c r="BK3" s="54">
        <v>1</v>
      </c>
      <c r="BL3" s="54">
        <v>2</v>
      </c>
      <c r="BM3" s="54">
        <v>3</v>
      </c>
      <c r="BN3" s="54">
        <v>4</v>
      </c>
      <c r="BO3" s="54">
        <v>5</v>
      </c>
      <c r="BP3" s="54">
        <v>6</v>
      </c>
      <c r="BQ3" s="54">
        <v>7</v>
      </c>
      <c r="BR3" s="54">
        <v>8</v>
      </c>
      <c r="BS3" s="54">
        <v>9</v>
      </c>
      <c r="BT3" s="54">
        <v>10</v>
      </c>
      <c r="BU3" s="54">
        <v>1</v>
      </c>
      <c r="BV3" s="54">
        <v>2</v>
      </c>
      <c r="BW3" s="54">
        <v>3</v>
      </c>
      <c r="BX3" s="54">
        <v>4</v>
      </c>
      <c r="BY3" s="54">
        <v>5</v>
      </c>
      <c r="BZ3" s="54">
        <v>6</v>
      </c>
      <c r="CA3" s="54">
        <v>7</v>
      </c>
      <c r="CB3" s="54">
        <v>8</v>
      </c>
      <c r="CC3" s="54">
        <v>9</v>
      </c>
      <c r="CD3" s="54">
        <v>10</v>
      </c>
      <c r="CE3" s="54">
        <v>1</v>
      </c>
      <c r="CF3" s="54">
        <v>2</v>
      </c>
      <c r="CG3" s="54">
        <v>3</v>
      </c>
      <c r="CH3" s="54">
        <v>4</v>
      </c>
      <c r="CI3" s="54">
        <v>5</v>
      </c>
      <c r="CJ3" s="54">
        <v>6</v>
      </c>
      <c r="CK3" s="54">
        <v>7</v>
      </c>
      <c r="CL3" s="54">
        <v>8</v>
      </c>
      <c r="CM3" s="54">
        <v>9</v>
      </c>
      <c r="CN3" s="54">
        <v>10</v>
      </c>
      <c r="CO3" s="54">
        <v>1</v>
      </c>
      <c r="CP3" s="54">
        <v>2</v>
      </c>
      <c r="CQ3" s="54">
        <v>3</v>
      </c>
      <c r="CR3" s="54">
        <v>4</v>
      </c>
      <c r="CS3" s="54">
        <v>5</v>
      </c>
      <c r="CT3" s="54">
        <v>6</v>
      </c>
      <c r="CU3" s="54">
        <v>7</v>
      </c>
      <c r="CV3" s="54">
        <v>8</v>
      </c>
      <c r="CW3" s="54">
        <v>9</v>
      </c>
      <c r="CX3" s="54">
        <v>10</v>
      </c>
      <c r="CY3" s="54">
        <v>1</v>
      </c>
      <c r="CZ3" s="54">
        <v>2</v>
      </c>
      <c r="DA3" s="54">
        <v>3</v>
      </c>
      <c r="DB3" s="54">
        <v>4</v>
      </c>
      <c r="DC3" s="54">
        <v>5</v>
      </c>
      <c r="DD3" s="54">
        <v>6</v>
      </c>
      <c r="DE3" s="54">
        <v>7</v>
      </c>
      <c r="DF3" s="54">
        <v>8</v>
      </c>
      <c r="DG3" s="54">
        <v>9</v>
      </c>
      <c r="DH3" s="54">
        <v>10</v>
      </c>
      <c r="DI3" s="54">
        <v>1</v>
      </c>
      <c r="DJ3" s="54">
        <v>2</v>
      </c>
      <c r="DK3" s="54">
        <v>3</v>
      </c>
      <c r="DL3" s="54">
        <v>4</v>
      </c>
      <c r="DM3" s="54">
        <v>5</v>
      </c>
      <c r="DN3" s="54">
        <v>6</v>
      </c>
      <c r="DO3" s="54">
        <v>7</v>
      </c>
      <c r="DP3" s="54">
        <v>8</v>
      </c>
      <c r="DQ3" s="54">
        <v>9</v>
      </c>
      <c r="DR3" s="54">
        <v>10</v>
      </c>
      <c r="DS3" s="54">
        <v>1</v>
      </c>
      <c r="DT3" s="54">
        <v>2</v>
      </c>
      <c r="DU3" s="54">
        <v>3</v>
      </c>
      <c r="DV3" s="54">
        <v>4</v>
      </c>
      <c r="DW3" s="54">
        <v>5</v>
      </c>
      <c r="DX3" s="54">
        <v>6</v>
      </c>
      <c r="DY3" s="54">
        <v>7</v>
      </c>
      <c r="DZ3" s="54">
        <v>8</v>
      </c>
      <c r="EA3" s="54">
        <v>9</v>
      </c>
      <c r="EB3" s="54">
        <v>10</v>
      </c>
      <c r="EC3" s="54">
        <v>1</v>
      </c>
      <c r="ED3" s="54">
        <v>2</v>
      </c>
      <c r="EE3" s="54">
        <v>3</v>
      </c>
      <c r="EF3" s="54">
        <v>4</v>
      </c>
      <c r="EG3" s="54">
        <v>5</v>
      </c>
      <c r="EH3" s="54">
        <v>6</v>
      </c>
      <c r="EI3" s="54">
        <v>7</v>
      </c>
      <c r="EJ3" s="54">
        <v>8</v>
      </c>
      <c r="EK3" s="54">
        <v>9</v>
      </c>
      <c r="EL3" s="54">
        <v>10</v>
      </c>
      <c r="EM3" s="54">
        <v>1</v>
      </c>
      <c r="EN3" s="54">
        <v>2</v>
      </c>
      <c r="EO3" s="54">
        <v>3</v>
      </c>
      <c r="EP3" s="54">
        <v>4</v>
      </c>
      <c r="EQ3" s="54">
        <v>5</v>
      </c>
      <c r="ER3" s="54">
        <v>6</v>
      </c>
      <c r="ES3" s="54">
        <v>7</v>
      </c>
      <c r="ET3" s="54">
        <v>8</v>
      </c>
      <c r="EU3" s="54">
        <v>9</v>
      </c>
      <c r="EV3" s="54">
        <v>10</v>
      </c>
      <c r="EW3" s="54">
        <v>1</v>
      </c>
      <c r="EX3" s="54">
        <v>2</v>
      </c>
      <c r="EY3" s="54">
        <v>3</v>
      </c>
      <c r="EZ3" s="54">
        <v>4</v>
      </c>
      <c r="FA3" s="54">
        <v>5</v>
      </c>
      <c r="FB3" s="54">
        <v>6</v>
      </c>
      <c r="FC3" s="54">
        <v>7</v>
      </c>
      <c r="FD3" s="54">
        <v>8</v>
      </c>
      <c r="FE3" s="54">
        <v>9</v>
      </c>
      <c r="FF3" s="54">
        <v>10</v>
      </c>
      <c r="FG3" s="54">
        <v>1</v>
      </c>
      <c r="FH3" s="54">
        <v>2</v>
      </c>
      <c r="FI3" s="54">
        <v>3</v>
      </c>
      <c r="FJ3" s="54">
        <v>4</v>
      </c>
      <c r="FK3" s="54">
        <v>5</v>
      </c>
      <c r="FL3" s="54">
        <v>6</v>
      </c>
      <c r="FM3" s="54">
        <v>7</v>
      </c>
      <c r="FN3" s="54">
        <v>8</v>
      </c>
      <c r="FO3" s="54">
        <v>9</v>
      </c>
      <c r="FP3" s="54">
        <v>10</v>
      </c>
      <c r="FQ3" s="54">
        <v>1</v>
      </c>
      <c r="FR3" s="54">
        <v>2</v>
      </c>
      <c r="FS3" s="54">
        <v>3</v>
      </c>
      <c r="FT3" s="54">
        <v>4</v>
      </c>
      <c r="FU3" s="54">
        <v>5</v>
      </c>
      <c r="FV3" s="54">
        <v>6</v>
      </c>
      <c r="FW3" s="54">
        <v>7</v>
      </c>
      <c r="FX3" s="54">
        <v>8</v>
      </c>
      <c r="FY3" s="54">
        <v>9</v>
      </c>
      <c r="FZ3" s="54">
        <v>10</v>
      </c>
      <c r="GA3" s="54">
        <v>1</v>
      </c>
      <c r="GB3" s="54">
        <v>2</v>
      </c>
      <c r="GC3" s="54">
        <v>3</v>
      </c>
      <c r="GD3" s="54">
        <v>4</v>
      </c>
      <c r="GE3" s="54">
        <v>5</v>
      </c>
      <c r="GF3" s="54">
        <v>6</v>
      </c>
      <c r="GG3" s="54">
        <v>7</v>
      </c>
      <c r="GH3" s="54">
        <v>8</v>
      </c>
      <c r="GI3" s="54">
        <v>9</v>
      </c>
      <c r="GJ3" s="54">
        <v>10</v>
      </c>
      <c r="GK3" s="54">
        <v>1</v>
      </c>
      <c r="GL3" s="54">
        <v>2</v>
      </c>
      <c r="GM3" s="54">
        <v>3</v>
      </c>
      <c r="GN3" s="54">
        <v>4</v>
      </c>
      <c r="GO3" s="54">
        <v>5</v>
      </c>
      <c r="GP3" s="54">
        <v>6</v>
      </c>
      <c r="GQ3" s="54">
        <v>7</v>
      </c>
      <c r="GR3" s="54">
        <v>8</v>
      </c>
      <c r="GS3" s="54">
        <v>9</v>
      </c>
      <c r="GT3" s="54">
        <v>10</v>
      </c>
      <c r="GU3" s="54">
        <v>1</v>
      </c>
      <c r="GV3" s="54">
        <v>2</v>
      </c>
      <c r="GW3" s="54">
        <v>3</v>
      </c>
      <c r="GX3" s="54">
        <v>4</v>
      </c>
      <c r="GY3" s="54">
        <v>5</v>
      </c>
      <c r="GZ3" s="54">
        <v>6</v>
      </c>
      <c r="HA3" s="54">
        <v>7</v>
      </c>
      <c r="HB3" s="54">
        <v>8</v>
      </c>
      <c r="HC3" s="54">
        <v>9</v>
      </c>
      <c r="HD3" s="54">
        <v>10</v>
      </c>
      <c r="HE3" s="54">
        <v>1</v>
      </c>
      <c r="HF3" s="54">
        <v>2</v>
      </c>
      <c r="HG3" s="54">
        <v>3</v>
      </c>
      <c r="HH3" s="54">
        <v>4</v>
      </c>
      <c r="HI3" s="54">
        <v>5</v>
      </c>
      <c r="HJ3" s="54">
        <v>6</v>
      </c>
      <c r="HK3" s="54">
        <v>7</v>
      </c>
      <c r="HL3" s="54">
        <v>8</v>
      </c>
      <c r="HM3" s="54">
        <v>9</v>
      </c>
      <c r="HN3" s="54">
        <v>10</v>
      </c>
      <c r="HO3" s="54">
        <v>1</v>
      </c>
      <c r="HP3" s="54">
        <v>2</v>
      </c>
      <c r="HQ3" s="54">
        <v>3</v>
      </c>
      <c r="HR3" s="54">
        <v>4</v>
      </c>
      <c r="HS3" s="54">
        <v>5</v>
      </c>
      <c r="HT3" s="54">
        <v>6</v>
      </c>
      <c r="HU3" s="54">
        <v>7</v>
      </c>
      <c r="HV3" s="54">
        <v>8</v>
      </c>
      <c r="HW3" s="54">
        <v>9</v>
      </c>
      <c r="HX3" s="54">
        <v>10</v>
      </c>
      <c r="HY3" s="54">
        <v>1</v>
      </c>
      <c r="HZ3" s="54">
        <v>2</v>
      </c>
      <c r="IA3" s="54">
        <v>3</v>
      </c>
      <c r="IB3" s="54">
        <v>4</v>
      </c>
      <c r="IC3" s="54">
        <v>5</v>
      </c>
      <c r="ID3" s="54">
        <v>6</v>
      </c>
      <c r="IE3" s="54">
        <v>7</v>
      </c>
      <c r="IF3" s="54">
        <v>8</v>
      </c>
      <c r="IG3" s="54">
        <v>9</v>
      </c>
      <c r="IH3" s="54">
        <v>10</v>
      </c>
      <c r="II3" s="54">
        <v>1</v>
      </c>
      <c r="IJ3" s="54">
        <v>2</v>
      </c>
      <c r="IK3" s="54">
        <v>3</v>
      </c>
      <c r="IL3" s="54">
        <v>4</v>
      </c>
      <c r="IM3" s="54">
        <v>5</v>
      </c>
      <c r="IN3" s="54">
        <v>6</v>
      </c>
      <c r="IO3" s="54">
        <v>7</v>
      </c>
      <c r="IP3" s="54">
        <v>8</v>
      </c>
      <c r="IQ3" s="54">
        <v>9</v>
      </c>
      <c r="IR3" s="54">
        <v>10</v>
      </c>
      <c r="IS3" s="54">
        <v>1</v>
      </c>
      <c r="IT3" s="54">
        <v>2</v>
      </c>
      <c r="IU3" s="54">
        <v>3</v>
      </c>
      <c r="IV3" s="54">
        <v>4</v>
      </c>
    </row>
    <row r="4" spans="1:256" x14ac:dyDescent="0.15">
      <c r="A4" s="54" t="str">
        <f>T("472018")</f>
        <v>472018</v>
      </c>
      <c r="B4" s="54" t="s">
        <v>0</v>
      </c>
      <c r="C4" s="54">
        <v>47163737</v>
      </c>
      <c r="D4" s="54">
        <v>961964</v>
      </c>
      <c r="E4" s="54">
        <v>48125701</v>
      </c>
      <c r="F4" s="54">
        <v>0</v>
      </c>
      <c r="G4" s="54">
        <v>0</v>
      </c>
      <c r="H4" s="54">
        <v>46821285</v>
      </c>
      <c r="I4" s="54">
        <v>388401</v>
      </c>
      <c r="J4" s="54">
        <v>47209686</v>
      </c>
      <c r="K4" s="54">
        <v>0</v>
      </c>
      <c r="L4" s="54">
        <v>0</v>
      </c>
      <c r="M4" s="54">
        <v>47163737</v>
      </c>
      <c r="N4" s="54">
        <v>961964</v>
      </c>
      <c r="O4" s="54">
        <v>48125701</v>
      </c>
      <c r="P4" s="54">
        <v>0</v>
      </c>
      <c r="Q4" s="54">
        <v>0</v>
      </c>
      <c r="R4" s="54">
        <v>46821285</v>
      </c>
      <c r="S4" s="54">
        <v>388401</v>
      </c>
      <c r="T4" s="54">
        <v>47209686</v>
      </c>
      <c r="U4" s="54">
        <v>0</v>
      </c>
      <c r="V4" s="54">
        <v>0</v>
      </c>
      <c r="W4" s="54">
        <v>20320630</v>
      </c>
      <c r="X4" s="54">
        <v>442610</v>
      </c>
      <c r="Y4" s="54">
        <v>20763240</v>
      </c>
      <c r="Z4" s="54">
        <v>0</v>
      </c>
      <c r="AA4" s="54">
        <v>0</v>
      </c>
      <c r="AB4" s="54">
        <v>20154440</v>
      </c>
      <c r="AC4" s="54">
        <v>150750</v>
      </c>
      <c r="AD4" s="54">
        <v>20305190</v>
      </c>
      <c r="AE4" s="54">
        <v>0</v>
      </c>
      <c r="AF4" s="54">
        <v>0</v>
      </c>
      <c r="AG4" s="54">
        <v>483075</v>
      </c>
      <c r="AH4" s="54">
        <v>13148</v>
      </c>
      <c r="AI4" s="54">
        <v>496223</v>
      </c>
      <c r="AJ4" s="54">
        <v>0</v>
      </c>
      <c r="AK4" s="54">
        <v>0</v>
      </c>
      <c r="AL4" s="54">
        <v>477659</v>
      </c>
      <c r="AM4" s="54">
        <v>4587</v>
      </c>
      <c r="AN4" s="54">
        <v>482246</v>
      </c>
      <c r="AO4" s="54">
        <v>0</v>
      </c>
      <c r="AP4" s="54">
        <v>0</v>
      </c>
      <c r="AQ4" s="54">
        <v>14972221</v>
      </c>
      <c r="AR4" s="54">
        <v>407489</v>
      </c>
      <c r="AS4" s="54">
        <v>15379710</v>
      </c>
      <c r="AT4" s="54">
        <v>0</v>
      </c>
      <c r="AU4" s="54">
        <v>0</v>
      </c>
      <c r="AV4" s="54">
        <v>14804346</v>
      </c>
      <c r="AW4" s="54">
        <v>142151</v>
      </c>
      <c r="AX4" s="54">
        <v>14946497</v>
      </c>
      <c r="AY4" s="54">
        <v>0</v>
      </c>
      <c r="AZ4" s="54">
        <v>0</v>
      </c>
      <c r="BA4" s="54">
        <v>227504</v>
      </c>
      <c r="BB4" s="54">
        <v>0</v>
      </c>
      <c r="BC4" s="54">
        <v>227504</v>
      </c>
      <c r="BD4" s="54">
        <v>0</v>
      </c>
      <c r="BE4" s="54">
        <v>0</v>
      </c>
      <c r="BF4" s="54">
        <v>227504</v>
      </c>
      <c r="BG4" s="54">
        <v>0</v>
      </c>
      <c r="BH4" s="54">
        <v>227504</v>
      </c>
      <c r="BI4" s="54">
        <v>0</v>
      </c>
      <c r="BJ4" s="54">
        <v>0</v>
      </c>
      <c r="BK4" s="54">
        <v>1163242</v>
      </c>
      <c r="BL4" s="54">
        <v>5253</v>
      </c>
      <c r="BM4" s="54">
        <v>1168495</v>
      </c>
      <c r="BN4" s="54">
        <v>0</v>
      </c>
      <c r="BO4" s="54">
        <v>0</v>
      </c>
      <c r="BP4" s="54">
        <v>1164940</v>
      </c>
      <c r="BQ4" s="54">
        <v>959</v>
      </c>
      <c r="BR4" s="54">
        <v>1165899</v>
      </c>
      <c r="BS4" s="54">
        <v>0</v>
      </c>
      <c r="BT4" s="54">
        <v>0</v>
      </c>
      <c r="BU4" s="54">
        <v>3702092</v>
      </c>
      <c r="BV4" s="54">
        <v>16720</v>
      </c>
      <c r="BW4" s="54">
        <v>3718812</v>
      </c>
      <c r="BX4" s="54">
        <v>0</v>
      </c>
      <c r="BY4" s="54">
        <v>0</v>
      </c>
      <c r="BZ4" s="54">
        <v>3707495</v>
      </c>
      <c r="CA4" s="54">
        <v>3053</v>
      </c>
      <c r="CB4" s="54">
        <v>3710548</v>
      </c>
      <c r="CC4" s="54">
        <v>0</v>
      </c>
      <c r="CD4" s="54">
        <v>0</v>
      </c>
      <c r="CE4" s="54">
        <v>21589598</v>
      </c>
      <c r="CF4" s="54">
        <v>481674</v>
      </c>
      <c r="CG4" s="54">
        <v>22071272</v>
      </c>
      <c r="CH4" s="54">
        <v>0</v>
      </c>
      <c r="CI4" s="54">
        <v>0</v>
      </c>
      <c r="CJ4" s="54">
        <v>21427082</v>
      </c>
      <c r="CK4" s="54">
        <v>224792</v>
      </c>
      <c r="CL4" s="54">
        <v>21651874</v>
      </c>
      <c r="CM4" s="54">
        <v>0</v>
      </c>
      <c r="CN4" s="54">
        <v>0</v>
      </c>
      <c r="CO4" s="54">
        <v>21164856</v>
      </c>
      <c r="CP4" s="54">
        <v>481674</v>
      </c>
      <c r="CQ4" s="54">
        <v>21646530</v>
      </c>
      <c r="CR4" s="54">
        <v>0</v>
      </c>
      <c r="CS4" s="54">
        <v>0</v>
      </c>
      <c r="CT4" s="54">
        <v>21002340</v>
      </c>
      <c r="CU4" s="54">
        <v>224792</v>
      </c>
      <c r="CV4" s="54">
        <v>21227132</v>
      </c>
      <c r="CW4" s="54">
        <v>0</v>
      </c>
      <c r="CX4" s="54">
        <v>0</v>
      </c>
      <c r="CY4" s="54">
        <v>8171652</v>
      </c>
      <c r="CZ4" s="54">
        <v>185972</v>
      </c>
      <c r="DA4" s="54">
        <v>8357624</v>
      </c>
      <c r="DB4" s="54">
        <v>0</v>
      </c>
      <c r="DC4" s="54">
        <v>0</v>
      </c>
      <c r="DD4" s="54">
        <v>8108905</v>
      </c>
      <c r="DE4" s="54">
        <v>86791</v>
      </c>
      <c r="DF4" s="54">
        <v>8195696</v>
      </c>
      <c r="DG4" s="54">
        <v>0</v>
      </c>
      <c r="DH4" s="54">
        <v>0</v>
      </c>
      <c r="DI4" s="54">
        <v>10735596</v>
      </c>
      <c r="DJ4" s="54">
        <v>244323</v>
      </c>
      <c r="DK4" s="54">
        <v>10979919</v>
      </c>
      <c r="DL4" s="54">
        <v>0</v>
      </c>
      <c r="DM4" s="54">
        <v>0</v>
      </c>
      <c r="DN4" s="54">
        <v>10653162</v>
      </c>
      <c r="DO4" s="54">
        <v>114023</v>
      </c>
      <c r="DP4" s="54">
        <v>10767185</v>
      </c>
      <c r="DQ4" s="54">
        <v>0</v>
      </c>
      <c r="DR4" s="54">
        <v>0</v>
      </c>
      <c r="DS4" s="54">
        <v>2257608</v>
      </c>
      <c r="DT4" s="54">
        <v>51379</v>
      </c>
      <c r="DU4" s="54">
        <v>2308987</v>
      </c>
      <c r="DV4" s="54">
        <v>0</v>
      </c>
      <c r="DW4" s="54">
        <v>0</v>
      </c>
      <c r="DX4" s="54">
        <v>2240273</v>
      </c>
      <c r="DY4" s="54">
        <v>23978</v>
      </c>
      <c r="DZ4" s="54">
        <v>2264251</v>
      </c>
      <c r="EA4" s="54">
        <v>0</v>
      </c>
      <c r="EB4" s="54">
        <v>0</v>
      </c>
      <c r="EC4" s="54">
        <v>424742</v>
      </c>
      <c r="ED4" s="54">
        <v>0</v>
      </c>
      <c r="EE4" s="54">
        <v>424742</v>
      </c>
      <c r="EF4" s="54">
        <v>0</v>
      </c>
      <c r="EG4" s="54">
        <v>0</v>
      </c>
      <c r="EH4" s="54">
        <v>424742</v>
      </c>
      <c r="EI4" s="54">
        <v>0</v>
      </c>
      <c r="EJ4" s="54">
        <v>424742</v>
      </c>
      <c r="EK4" s="54">
        <v>0</v>
      </c>
      <c r="EL4" s="54">
        <v>0</v>
      </c>
      <c r="EM4" s="54">
        <v>0</v>
      </c>
      <c r="EN4" s="54">
        <v>0</v>
      </c>
      <c r="EO4" s="54">
        <v>0</v>
      </c>
      <c r="EP4" s="54">
        <v>0</v>
      </c>
      <c r="EQ4" s="54">
        <v>0</v>
      </c>
      <c r="ER4" s="54">
        <v>0</v>
      </c>
      <c r="ES4" s="54">
        <v>0</v>
      </c>
      <c r="ET4" s="54">
        <v>0</v>
      </c>
      <c r="EU4" s="54">
        <v>0</v>
      </c>
      <c r="EV4" s="54">
        <v>0</v>
      </c>
      <c r="EW4" s="54">
        <v>0</v>
      </c>
      <c r="EX4" s="54">
        <v>0</v>
      </c>
      <c r="EY4" s="54">
        <v>0</v>
      </c>
      <c r="EZ4" s="54">
        <v>0</v>
      </c>
      <c r="FA4" s="54">
        <v>0</v>
      </c>
      <c r="FB4" s="54">
        <v>0</v>
      </c>
      <c r="FC4" s="54">
        <v>0</v>
      </c>
      <c r="FD4" s="54">
        <v>0</v>
      </c>
      <c r="FE4" s="54">
        <v>0</v>
      </c>
      <c r="FF4" s="54">
        <v>0</v>
      </c>
      <c r="FG4" s="54">
        <v>715085</v>
      </c>
      <c r="FH4" s="54">
        <v>37680</v>
      </c>
      <c r="FI4" s="54">
        <v>752765</v>
      </c>
      <c r="FJ4" s="54">
        <v>0</v>
      </c>
      <c r="FK4" s="54">
        <v>0</v>
      </c>
      <c r="FL4" s="54">
        <v>701339</v>
      </c>
      <c r="FM4" s="54">
        <v>12859</v>
      </c>
      <c r="FN4" s="54">
        <v>714198</v>
      </c>
      <c r="FO4" s="54">
        <v>0</v>
      </c>
      <c r="FP4" s="54">
        <v>0</v>
      </c>
      <c r="FQ4" s="54">
        <v>4538424</v>
      </c>
      <c r="FR4" s="54">
        <v>0</v>
      </c>
      <c r="FS4" s="54">
        <v>4538424</v>
      </c>
      <c r="FT4" s="54">
        <v>0</v>
      </c>
      <c r="FU4" s="54">
        <v>0</v>
      </c>
      <c r="FV4" s="54">
        <v>4538424</v>
      </c>
      <c r="FW4" s="54">
        <v>0</v>
      </c>
      <c r="FX4" s="54">
        <v>4538424</v>
      </c>
      <c r="FY4" s="54">
        <v>0</v>
      </c>
      <c r="FZ4" s="54">
        <v>0</v>
      </c>
      <c r="GA4" s="54">
        <v>0</v>
      </c>
      <c r="GB4" s="54">
        <v>0</v>
      </c>
      <c r="GC4" s="54">
        <v>0</v>
      </c>
      <c r="GD4" s="54">
        <v>0</v>
      </c>
      <c r="GE4" s="54">
        <v>0</v>
      </c>
      <c r="GF4" s="54">
        <v>0</v>
      </c>
      <c r="GG4" s="54">
        <v>0</v>
      </c>
      <c r="GH4" s="54">
        <v>0</v>
      </c>
      <c r="GI4" s="54">
        <v>0</v>
      </c>
      <c r="GJ4" s="54">
        <v>0</v>
      </c>
      <c r="GK4" s="54">
        <v>0</v>
      </c>
      <c r="GL4" s="54">
        <v>0</v>
      </c>
      <c r="GM4" s="54">
        <v>0</v>
      </c>
      <c r="GN4" s="54">
        <v>0</v>
      </c>
      <c r="GO4" s="54">
        <v>0</v>
      </c>
      <c r="GP4" s="54">
        <v>0</v>
      </c>
      <c r="GQ4" s="54">
        <v>0</v>
      </c>
      <c r="GR4" s="54">
        <v>0</v>
      </c>
      <c r="GS4" s="54">
        <v>0</v>
      </c>
      <c r="GT4" s="54">
        <v>0</v>
      </c>
      <c r="GU4" s="54">
        <v>0</v>
      </c>
      <c r="GV4" s="54">
        <v>0</v>
      </c>
      <c r="GW4" s="54">
        <v>0</v>
      </c>
      <c r="GX4" s="54">
        <v>0</v>
      </c>
      <c r="GY4" s="54">
        <v>0</v>
      </c>
      <c r="GZ4" s="54">
        <v>0</v>
      </c>
      <c r="HA4" s="54">
        <v>0</v>
      </c>
      <c r="HB4" s="54">
        <v>0</v>
      </c>
      <c r="HC4" s="54">
        <v>0</v>
      </c>
      <c r="HD4" s="54">
        <v>0</v>
      </c>
      <c r="HE4" s="54">
        <v>0</v>
      </c>
      <c r="HF4" s="54">
        <v>0</v>
      </c>
      <c r="HG4" s="54">
        <v>0</v>
      </c>
      <c r="HH4" s="54">
        <v>0</v>
      </c>
      <c r="HI4" s="54">
        <v>0</v>
      </c>
      <c r="HJ4" s="54">
        <v>0</v>
      </c>
      <c r="HK4" s="54">
        <v>0</v>
      </c>
      <c r="HL4" s="54">
        <v>0</v>
      </c>
      <c r="HM4" s="54">
        <v>0</v>
      </c>
      <c r="HN4" s="54">
        <v>0</v>
      </c>
      <c r="HO4" s="54">
        <v>0</v>
      </c>
      <c r="HP4" s="54">
        <v>0</v>
      </c>
      <c r="HQ4" s="54">
        <v>0</v>
      </c>
      <c r="HR4" s="54">
        <v>0</v>
      </c>
      <c r="HS4" s="54">
        <v>0</v>
      </c>
      <c r="HT4" s="54">
        <v>0</v>
      </c>
      <c r="HU4" s="54">
        <v>0</v>
      </c>
      <c r="HV4" s="54">
        <v>0</v>
      </c>
      <c r="HW4" s="54">
        <v>0</v>
      </c>
      <c r="HX4" s="54">
        <v>0</v>
      </c>
      <c r="HY4" s="54">
        <v>0</v>
      </c>
      <c r="HZ4" s="54">
        <v>0</v>
      </c>
      <c r="IA4" s="54">
        <v>0</v>
      </c>
      <c r="IB4" s="54">
        <v>0</v>
      </c>
      <c r="IC4" s="54">
        <v>0</v>
      </c>
      <c r="ID4" s="54">
        <v>0</v>
      </c>
      <c r="IE4" s="54">
        <v>0</v>
      </c>
      <c r="IF4" s="54">
        <v>0</v>
      </c>
      <c r="IG4" s="54">
        <v>0</v>
      </c>
      <c r="IH4" s="54">
        <v>0</v>
      </c>
      <c r="II4" s="54">
        <v>1020350</v>
      </c>
      <c r="IJ4" s="54">
        <v>4168</v>
      </c>
      <c r="IK4" s="54">
        <v>1024518</v>
      </c>
      <c r="IL4" s="54">
        <v>0</v>
      </c>
      <c r="IM4" s="54">
        <v>0</v>
      </c>
      <c r="IN4" s="54">
        <v>1020524</v>
      </c>
      <c r="IO4" s="54">
        <v>4168</v>
      </c>
      <c r="IP4" s="54">
        <v>1024692</v>
      </c>
      <c r="IQ4" s="54">
        <v>0</v>
      </c>
      <c r="IR4">
        <v>0</v>
      </c>
      <c r="IS4" s="54">
        <v>1020350</v>
      </c>
      <c r="IT4" s="54">
        <v>4168</v>
      </c>
      <c r="IU4" s="54">
        <v>1024518</v>
      </c>
      <c r="IV4" s="54">
        <v>0</v>
      </c>
    </row>
    <row r="5" spans="1:256" x14ac:dyDescent="0.15">
      <c r="A5" s="54" t="str">
        <f>T("472051")</f>
        <v>472051</v>
      </c>
      <c r="B5" s="54" t="s">
        <v>1</v>
      </c>
      <c r="C5" s="54">
        <v>10963691</v>
      </c>
      <c r="D5" s="54">
        <v>387408</v>
      </c>
      <c r="E5" s="54">
        <v>11351099</v>
      </c>
      <c r="F5" s="54">
        <v>0</v>
      </c>
      <c r="G5" s="54">
        <v>0</v>
      </c>
      <c r="H5" s="54">
        <v>10837816</v>
      </c>
      <c r="I5" s="54">
        <v>165250</v>
      </c>
      <c r="J5" s="54">
        <v>11003066</v>
      </c>
      <c r="K5" s="54">
        <v>0</v>
      </c>
      <c r="L5" s="54">
        <v>0</v>
      </c>
      <c r="M5" s="54">
        <v>10963691</v>
      </c>
      <c r="N5" s="54">
        <v>387408</v>
      </c>
      <c r="O5" s="54">
        <v>11351099</v>
      </c>
      <c r="P5" s="54">
        <v>0</v>
      </c>
      <c r="Q5" s="54">
        <v>0</v>
      </c>
      <c r="R5" s="54">
        <v>10837816</v>
      </c>
      <c r="S5" s="54">
        <v>165250</v>
      </c>
      <c r="T5" s="54">
        <v>11003066</v>
      </c>
      <c r="U5" s="54">
        <v>0</v>
      </c>
      <c r="V5" s="54">
        <v>0</v>
      </c>
      <c r="W5" s="54">
        <v>4599439</v>
      </c>
      <c r="X5" s="54">
        <v>170844</v>
      </c>
      <c r="Y5" s="54">
        <v>4770283</v>
      </c>
      <c r="Z5" s="54">
        <v>0</v>
      </c>
      <c r="AA5" s="54">
        <v>0</v>
      </c>
      <c r="AB5" s="54">
        <v>4549792</v>
      </c>
      <c r="AC5" s="54">
        <v>61589</v>
      </c>
      <c r="AD5" s="54">
        <v>4611381</v>
      </c>
      <c r="AE5" s="54">
        <v>0</v>
      </c>
      <c r="AF5" s="54">
        <v>0</v>
      </c>
      <c r="AG5" s="54">
        <v>148753</v>
      </c>
      <c r="AH5" s="54">
        <v>6058</v>
      </c>
      <c r="AI5" s="54">
        <v>154811</v>
      </c>
      <c r="AJ5" s="54">
        <v>0</v>
      </c>
      <c r="AK5" s="54">
        <v>0</v>
      </c>
      <c r="AL5" s="54">
        <v>146983</v>
      </c>
      <c r="AM5" s="54">
        <v>2181</v>
      </c>
      <c r="AN5" s="54">
        <v>149164</v>
      </c>
      <c r="AO5" s="54">
        <v>0</v>
      </c>
      <c r="AP5" s="54">
        <v>0</v>
      </c>
      <c r="AQ5" s="54">
        <v>3880291</v>
      </c>
      <c r="AR5" s="54">
        <v>158039</v>
      </c>
      <c r="AS5" s="54">
        <v>4038330</v>
      </c>
      <c r="AT5" s="54">
        <v>0</v>
      </c>
      <c r="AU5" s="54">
        <v>0</v>
      </c>
      <c r="AV5" s="54">
        <v>3834117</v>
      </c>
      <c r="AW5" s="54">
        <v>56899</v>
      </c>
      <c r="AX5" s="54">
        <v>3891016</v>
      </c>
      <c r="AY5" s="54">
        <v>0</v>
      </c>
      <c r="AZ5" s="54">
        <v>0</v>
      </c>
      <c r="BA5" s="54">
        <v>18770</v>
      </c>
      <c r="BB5" s="54">
        <v>0</v>
      </c>
      <c r="BC5" s="54">
        <v>18770</v>
      </c>
      <c r="BD5" s="54">
        <v>0</v>
      </c>
      <c r="BE5" s="54">
        <v>0</v>
      </c>
      <c r="BF5" s="54">
        <v>18770</v>
      </c>
      <c r="BG5" s="54">
        <v>0</v>
      </c>
      <c r="BH5" s="54">
        <v>18770</v>
      </c>
      <c r="BI5" s="54">
        <v>0</v>
      </c>
      <c r="BJ5" s="54">
        <v>0</v>
      </c>
      <c r="BK5" s="54">
        <v>204395</v>
      </c>
      <c r="BL5" s="54">
        <v>2417</v>
      </c>
      <c r="BM5" s="54">
        <v>206812</v>
      </c>
      <c r="BN5" s="54">
        <v>0</v>
      </c>
      <c r="BO5" s="54">
        <v>0</v>
      </c>
      <c r="BP5" s="54">
        <v>203784</v>
      </c>
      <c r="BQ5" s="54">
        <v>899</v>
      </c>
      <c r="BR5" s="54">
        <v>204683</v>
      </c>
      <c r="BS5" s="54">
        <v>0</v>
      </c>
      <c r="BT5" s="54">
        <v>0</v>
      </c>
      <c r="BU5" s="54">
        <v>366000</v>
      </c>
      <c r="BV5" s="54">
        <v>4330</v>
      </c>
      <c r="BW5" s="54">
        <v>370330</v>
      </c>
      <c r="BX5" s="54">
        <v>0</v>
      </c>
      <c r="BY5" s="54">
        <v>0</v>
      </c>
      <c r="BZ5" s="54">
        <v>364908</v>
      </c>
      <c r="CA5" s="54">
        <v>1610</v>
      </c>
      <c r="CB5" s="54">
        <v>366518</v>
      </c>
      <c r="CC5" s="54">
        <v>0</v>
      </c>
      <c r="CD5" s="54">
        <v>0</v>
      </c>
      <c r="CE5" s="54">
        <v>5359030</v>
      </c>
      <c r="CF5" s="54">
        <v>194680</v>
      </c>
      <c r="CG5" s="54">
        <v>5553710</v>
      </c>
      <c r="CH5" s="54">
        <v>0</v>
      </c>
      <c r="CI5" s="54">
        <v>0</v>
      </c>
      <c r="CJ5" s="54">
        <v>5291282</v>
      </c>
      <c r="CK5" s="54">
        <v>95746</v>
      </c>
      <c r="CL5" s="54">
        <v>5387028</v>
      </c>
      <c r="CM5" s="54">
        <v>0</v>
      </c>
      <c r="CN5" s="54">
        <v>0</v>
      </c>
      <c r="CO5" s="54">
        <v>5330778</v>
      </c>
      <c r="CP5" s="54">
        <v>194680</v>
      </c>
      <c r="CQ5" s="54">
        <v>5525458</v>
      </c>
      <c r="CR5" s="54">
        <v>0</v>
      </c>
      <c r="CS5" s="54">
        <v>0</v>
      </c>
      <c r="CT5" s="54">
        <v>5263030</v>
      </c>
      <c r="CU5" s="54">
        <v>95746</v>
      </c>
      <c r="CV5" s="54">
        <v>5358776</v>
      </c>
      <c r="CW5" s="54">
        <v>0</v>
      </c>
      <c r="CX5" s="54">
        <v>0</v>
      </c>
      <c r="CY5" s="54">
        <v>2432153</v>
      </c>
      <c r="CZ5" s="54">
        <v>88822</v>
      </c>
      <c r="DA5" s="54">
        <v>2520975</v>
      </c>
      <c r="DB5" s="54">
        <v>0</v>
      </c>
      <c r="DC5" s="54">
        <v>0</v>
      </c>
      <c r="DD5" s="54">
        <v>2401243</v>
      </c>
      <c r="DE5" s="54">
        <v>43684</v>
      </c>
      <c r="DF5" s="54">
        <v>2444927</v>
      </c>
      <c r="DG5" s="54">
        <v>0</v>
      </c>
      <c r="DH5" s="54">
        <v>0</v>
      </c>
      <c r="DI5" s="54">
        <v>2591797</v>
      </c>
      <c r="DJ5" s="54">
        <v>94652</v>
      </c>
      <c r="DK5" s="54">
        <v>2686449</v>
      </c>
      <c r="DL5" s="54">
        <v>0</v>
      </c>
      <c r="DM5" s="54">
        <v>0</v>
      </c>
      <c r="DN5" s="54">
        <v>2558858</v>
      </c>
      <c r="DO5" s="54">
        <v>46551</v>
      </c>
      <c r="DP5" s="54">
        <v>2605409</v>
      </c>
      <c r="DQ5" s="54">
        <v>0</v>
      </c>
      <c r="DR5" s="54">
        <v>0</v>
      </c>
      <c r="DS5" s="54">
        <v>306828</v>
      </c>
      <c r="DT5" s="54">
        <v>11206</v>
      </c>
      <c r="DU5" s="54">
        <v>318034</v>
      </c>
      <c r="DV5" s="54">
        <v>0</v>
      </c>
      <c r="DW5" s="54">
        <v>0</v>
      </c>
      <c r="DX5" s="54">
        <v>302929</v>
      </c>
      <c r="DY5" s="54">
        <v>5511</v>
      </c>
      <c r="DZ5" s="54">
        <v>308440</v>
      </c>
      <c r="EA5" s="54">
        <v>0</v>
      </c>
      <c r="EB5" s="54">
        <v>0</v>
      </c>
      <c r="EC5" s="54">
        <v>28252</v>
      </c>
      <c r="ED5" s="54">
        <v>0</v>
      </c>
      <c r="EE5" s="54">
        <v>28252</v>
      </c>
      <c r="EF5" s="54">
        <v>0</v>
      </c>
      <c r="EG5" s="54">
        <v>0</v>
      </c>
      <c r="EH5" s="54">
        <v>28252</v>
      </c>
      <c r="EI5" s="54">
        <v>0</v>
      </c>
      <c r="EJ5" s="54">
        <v>28252</v>
      </c>
      <c r="EK5" s="54">
        <v>0</v>
      </c>
      <c r="EL5" s="54">
        <v>0</v>
      </c>
      <c r="EM5" s="54">
        <v>0</v>
      </c>
      <c r="EN5" s="54">
        <v>0</v>
      </c>
      <c r="EO5" s="54">
        <v>0</v>
      </c>
      <c r="EP5" s="54">
        <v>0</v>
      </c>
      <c r="EQ5" s="54">
        <v>0</v>
      </c>
      <c r="ER5" s="54">
        <v>0</v>
      </c>
      <c r="ES5" s="54">
        <v>0</v>
      </c>
      <c r="ET5" s="54">
        <v>0</v>
      </c>
      <c r="EU5" s="54">
        <v>0</v>
      </c>
      <c r="EV5" s="54">
        <v>0</v>
      </c>
      <c r="EW5" s="54">
        <v>0</v>
      </c>
      <c r="EX5" s="54">
        <v>0</v>
      </c>
      <c r="EY5" s="54">
        <v>0</v>
      </c>
      <c r="EZ5" s="54">
        <v>0</v>
      </c>
      <c r="FA5" s="54">
        <v>0</v>
      </c>
      <c r="FB5" s="54">
        <v>0</v>
      </c>
      <c r="FC5" s="54">
        <v>0</v>
      </c>
      <c r="FD5" s="54">
        <v>0</v>
      </c>
      <c r="FE5" s="54">
        <v>0</v>
      </c>
      <c r="FF5" s="54">
        <v>0</v>
      </c>
      <c r="FG5" s="54">
        <v>313783</v>
      </c>
      <c r="FH5" s="54">
        <v>21884</v>
      </c>
      <c r="FI5" s="54">
        <v>335667</v>
      </c>
      <c r="FJ5" s="54">
        <v>0</v>
      </c>
      <c r="FK5" s="54">
        <v>0</v>
      </c>
      <c r="FL5" s="54">
        <v>305303</v>
      </c>
      <c r="FM5" s="54">
        <v>7915</v>
      </c>
      <c r="FN5" s="54">
        <v>313218</v>
      </c>
      <c r="FO5" s="54">
        <v>0</v>
      </c>
      <c r="FP5" s="54">
        <v>0</v>
      </c>
      <c r="FQ5" s="54">
        <v>691439</v>
      </c>
      <c r="FR5" s="54">
        <v>0</v>
      </c>
      <c r="FS5" s="54">
        <v>691439</v>
      </c>
      <c r="FT5" s="54">
        <v>0</v>
      </c>
      <c r="FU5" s="54">
        <v>0</v>
      </c>
      <c r="FV5" s="54">
        <v>691439</v>
      </c>
      <c r="FW5" s="54">
        <v>0</v>
      </c>
      <c r="FX5" s="54">
        <v>691439</v>
      </c>
      <c r="FY5" s="54">
        <v>0</v>
      </c>
      <c r="FZ5" s="54">
        <v>0</v>
      </c>
      <c r="GA5" s="54">
        <v>0</v>
      </c>
      <c r="GB5" s="54">
        <v>0</v>
      </c>
      <c r="GC5" s="54">
        <v>0</v>
      </c>
      <c r="GD5" s="54">
        <v>0</v>
      </c>
      <c r="GE5" s="54">
        <v>0</v>
      </c>
      <c r="GF5" s="54">
        <v>0</v>
      </c>
      <c r="GG5" s="54">
        <v>0</v>
      </c>
      <c r="GH5" s="54">
        <v>0</v>
      </c>
      <c r="GI5" s="54">
        <v>0</v>
      </c>
      <c r="GJ5" s="54">
        <v>0</v>
      </c>
      <c r="GK5" s="54">
        <v>0</v>
      </c>
      <c r="GL5" s="54">
        <v>0</v>
      </c>
      <c r="GM5" s="54">
        <v>0</v>
      </c>
      <c r="GN5" s="54">
        <v>0</v>
      </c>
      <c r="GO5" s="54">
        <v>0</v>
      </c>
      <c r="GP5" s="54">
        <v>0</v>
      </c>
      <c r="GQ5" s="54">
        <v>0</v>
      </c>
      <c r="GR5" s="54">
        <v>0</v>
      </c>
      <c r="GS5" s="54">
        <v>0</v>
      </c>
      <c r="GT5" s="54">
        <v>0</v>
      </c>
      <c r="GU5" s="54">
        <v>0</v>
      </c>
      <c r="GV5" s="54">
        <v>0</v>
      </c>
      <c r="GW5" s="54">
        <v>0</v>
      </c>
      <c r="GX5" s="54">
        <v>0</v>
      </c>
      <c r="GY5" s="54">
        <v>0</v>
      </c>
      <c r="GZ5" s="54">
        <v>0</v>
      </c>
      <c r="HA5" s="54">
        <v>0</v>
      </c>
      <c r="HB5" s="54">
        <v>0</v>
      </c>
      <c r="HC5" s="54">
        <v>0</v>
      </c>
      <c r="HD5" s="54">
        <v>0</v>
      </c>
      <c r="HE5" s="54">
        <v>0</v>
      </c>
      <c r="HF5" s="54">
        <v>0</v>
      </c>
      <c r="HG5" s="54">
        <v>0</v>
      </c>
      <c r="HH5" s="54">
        <v>0</v>
      </c>
      <c r="HI5" s="54">
        <v>0</v>
      </c>
      <c r="HJ5" s="54">
        <v>0</v>
      </c>
      <c r="HK5" s="54">
        <v>0</v>
      </c>
      <c r="HL5" s="54">
        <v>0</v>
      </c>
      <c r="HM5" s="54">
        <v>0</v>
      </c>
      <c r="HN5" s="54">
        <v>0</v>
      </c>
      <c r="HO5" s="54">
        <v>0</v>
      </c>
      <c r="HP5" s="54">
        <v>0</v>
      </c>
      <c r="HQ5" s="54">
        <v>0</v>
      </c>
      <c r="HR5" s="54">
        <v>0</v>
      </c>
      <c r="HS5" s="54">
        <v>0</v>
      </c>
      <c r="HT5" s="54">
        <v>0</v>
      </c>
      <c r="HU5" s="54">
        <v>0</v>
      </c>
      <c r="HV5" s="54">
        <v>0</v>
      </c>
      <c r="HW5" s="54">
        <v>0</v>
      </c>
      <c r="HX5" s="54">
        <v>0</v>
      </c>
      <c r="HY5" s="54">
        <v>0</v>
      </c>
      <c r="HZ5" s="54">
        <v>0</v>
      </c>
      <c r="IA5" s="54">
        <v>0</v>
      </c>
      <c r="IB5" s="54">
        <v>0</v>
      </c>
      <c r="IC5" s="54">
        <v>0</v>
      </c>
      <c r="ID5" s="54">
        <v>0</v>
      </c>
      <c r="IE5" s="54">
        <v>0</v>
      </c>
      <c r="IF5" s="54">
        <v>0</v>
      </c>
      <c r="IG5" s="54">
        <v>0</v>
      </c>
      <c r="IH5" s="54">
        <v>0</v>
      </c>
      <c r="II5" s="54">
        <v>4059</v>
      </c>
      <c r="IJ5" s="54">
        <v>0</v>
      </c>
      <c r="IK5" s="54">
        <v>4059</v>
      </c>
      <c r="IL5" s="54">
        <v>0</v>
      </c>
      <c r="IM5" s="54">
        <v>0</v>
      </c>
      <c r="IN5" s="54">
        <v>4059</v>
      </c>
      <c r="IO5" s="54">
        <v>0</v>
      </c>
      <c r="IP5" s="54">
        <v>4059</v>
      </c>
      <c r="IQ5" s="54">
        <v>0</v>
      </c>
      <c r="IR5">
        <v>0</v>
      </c>
      <c r="IS5" s="54">
        <v>4059</v>
      </c>
      <c r="IT5" s="54">
        <v>0</v>
      </c>
      <c r="IU5" s="54">
        <v>4059</v>
      </c>
      <c r="IV5" s="54">
        <v>0</v>
      </c>
    </row>
    <row r="6" spans="1:256" x14ac:dyDescent="0.15">
      <c r="A6" s="54" t="str">
        <f>T("472077")</f>
        <v>472077</v>
      </c>
      <c r="B6" s="54" t="s">
        <v>2</v>
      </c>
      <c r="C6" s="54">
        <v>5492646</v>
      </c>
      <c r="D6" s="54">
        <v>175329</v>
      </c>
      <c r="E6" s="54">
        <v>5667975</v>
      </c>
      <c r="F6" s="54">
        <v>0</v>
      </c>
      <c r="G6" s="54">
        <v>0</v>
      </c>
      <c r="H6" s="54">
        <v>5418848</v>
      </c>
      <c r="I6" s="54">
        <v>83514</v>
      </c>
      <c r="J6" s="54">
        <v>5502362</v>
      </c>
      <c r="K6" s="54">
        <v>0</v>
      </c>
      <c r="L6" s="54">
        <v>0</v>
      </c>
      <c r="M6" s="54">
        <v>5492646</v>
      </c>
      <c r="N6" s="54">
        <v>175329</v>
      </c>
      <c r="O6" s="54">
        <v>5667975</v>
      </c>
      <c r="P6" s="54">
        <v>0</v>
      </c>
      <c r="Q6" s="54">
        <v>0</v>
      </c>
      <c r="R6" s="54">
        <v>5418848</v>
      </c>
      <c r="S6" s="54">
        <v>83514</v>
      </c>
      <c r="T6" s="54">
        <v>5502362</v>
      </c>
      <c r="U6" s="54">
        <v>0</v>
      </c>
      <c r="V6" s="54">
        <v>0</v>
      </c>
      <c r="W6" s="54">
        <v>2119179</v>
      </c>
      <c r="X6" s="54">
        <v>49754</v>
      </c>
      <c r="Y6" s="54">
        <v>2168933</v>
      </c>
      <c r="Z6" s="54">
        <v>0</v>
      </c>
      <c r="AA6" s="54">
        <v>0</v>
      </c>
      <c r="AB6" s="54">
        <v>2090153</v>
      </c>
      <c r="AC6" s="54">
        <v>24570</v>
      </c>
      <c r="AD6" s="54">
        <v>2114723</v>
      </c>
      <c r="AE6" s="54">
        <v>0</v>
      </c>
      <c r="AF6" s="54">
        <v>0</v>
      </c>
      <c r="AG6" s="54">
        <v>70855</v>
      </c>
      <c r="AH6" s="54">
        <v>1727</v>
      </c>
      <c r="AI6" s="54">
        <v>72582</v>
      </c>
      <c r="AJ6" s="54">
        <v>0</v>
      </c>
      <c r="AK6" s="54">
        <v>0</v>
      </c>
      <c r="AL6" s="54">
        <v>69706</v>
      </c>
      <c r="AM6" s="54">
        <v>938</v>
      </c>
      <c r="AN6" s="54">
        <v>70644</v>
      </c>
      <c r="AO6" s="54">
        <v>0</v>
      </c>
      <c r="AP6" s="54">
        <v>0</v>
      </c>
      <c r="AQ6" s="54">
        <v>1700522</v>
      </c>
      <c r="AR6" s="54">
        <v>41435</v>
      </c>
      <c r="AS6" s="54">
        <v>1741957</v>
      </c>
      <c r="AT6" s="54">
        <v>0</v>
      </c>
      <c r="AU6" s="54">
        <v>0</v>
      </c>
      <c r="AV6" s="54">
        <v>1672943</v>
      </c>
      <c r="AW6" s="54">
        <v>22518</v>
      </c>
      <c r="AX6" s="54">
        <v>1695461</v>
      </c>
      <c r="AY6" s="54">
        <v>0</v>
      </c>
      <c r="AZ6" s="54">
        <v>0</v>
      </c>
      <c r="BA6" s="54">
        <v>9609</v>
      </c>
      <c r="BB6" s="54">
        <v>0</v>
      </c>
      <c r="BC6" s="54">
        <v>9609</v>
      </c>
      <c r="BD6" s="54">
        <v>0</v>
      </c>
      <c r="BE6" s="54">
        <v>0</v>
      </c>
      <c r="BF6" s="54">
        <v>9553</v>
      </c>
      <c r="BG6" s="54">
        <v>0</v>
      </c>
      <c r="BH6" s="54">
        <v>9553</v>
      </c>
      <c r="BI6" s="54">
        <v>0</v>
      </c>
      <c r="BJ6" s="54">
        <v>0</v>
      </c>
      <c r="BK6" s="54">
        <v>133939</v>
      </c>
      <c r="BL6" s="54">
        <v>3772</v>
      </c>
      <c r="BM6" s="54">
        <v>137711</v>
      </c>
      <c r="BN6" s="54">
        <v>0</v>
      </c>
      <c r="BO6" s="54">
        <v>0</v>
      </c>
      <c r="BP6" s="54">
        <v>133756</v>
      </c>
      <c r="BQ6" s="54">
        <v>1061</v>
      </c>
      <c r="BR6" s="54">
        <v>134817</v>
      </c>
      <c r="BS6" s="54">
        <v>0</v>
      </c>
      <c r="BT6" s="54">
        <v>0</v>
      </c>
      <c r="BU6" s="54">
        <v>213863</v>
      </c>
      <c r="BV6" s="54">
        <v>2820</v>
      </c>
      <c r="BW6" s="54">
        <v>216683</v>
      </c>
      <c r="BX6" s="54">
        <v>0</v>
      </c>
      <c r="BY6" s="54">
        <v>0</v>
      </c>
      <c r="BZ6" s="54">
        <v>213748</v>
      </c>
      <c r="CA6" s="54">
        <v>53</v>
      </c>
      <c r="CB6" s="54">
        <v>213801</v>
      </c>
      <c r="CC6" s="54">
        <v>0</v>
      </c>
      <c r="CD6" s="54">
        <v>0</v>
      </c>
      <c r="CE6" s="54">
        <v>2902440</v>
      </c>
      <c r="CF6" s="54">
        <v>113579</v>
      </c>
      <c r="CG6" s="54">
        <v>3016019</v>
      </c>
      <c r="CH6" s="54">
        <v>0</v>
      </c>
      <c r="CI6" s="54">
        <v>0</v>
      </c>
      <c r="CJ6" s="54">
        <v>2862053</v>
      </c>
      <c r="CK6" s="54">
        <v>56004</v>
      </c>
      <c r="CL6" s="54">
        <v>2918057</v>
      </c>
      <c r="CM6" s="54">
        <v>0</v>
      </c>
      <c r="CN6" s="54">
        <v>0</v>
      </c>
      <c r="CO6" s="54">
        <v>2772347</v>
      </c>
      <c r="CP6" s="54">
        <v>113579</v>
      </c>
      <c r="CQ6" s="54">
        <v>2885926</v>
      </c>
      <c r="CR6" s="54">
        <v>0</v>
      </c>
      <c r="CS6" s="54">
        <v>0</v>
      </c>
      <c r="CT6" s="54">
        <v>2731960</v>
      </c>
      <c r="CU6" s="54">
        <v>56004</v>
      </c>
      <c r="CV6" s="54">
        <v>2787964</v>
      </c>
      <c r="CW6" s="54">
        <v>0</v>
      </c>
      <c r="CX6" s="54">
        <v>0</v>
      </c>
      <c r="CY6" s="54">
        <v>821054</v>
      </c>
      <c r="CZ6" s="54">
        <v>33637</v>
      </c>
      <c r="DA6" s="54">
        <v>854691</v>
      </c>
      <c r="DB6" s="54">
        <v>0</v>
      </c>
      <c r="DC6" s="54">
        <v>0</v>
      </c>
      <c r="DD6" s="54">
        <v>809093</v>
      </c>
      <c r="DE6" s="54">
        <v>16586</v>
      </c>
      <c r="DF6" s="54">
        <v>825679</v>
      </c>
      <c r="DG6" s="54">
        <v>0</v>
      </c>
      <c r="DH6" s="54">
        <v>0</v>
      </c>
      <c r="DI6" s="54">
        <v>1545336</v>
      </c>
      <c r="DJ6" s="54">
        <v>63310</v>
      </c>
      <c r="DK6" s="54">
        <v>1608646</v>
      </c>
      <c r="DL6" s="54">
        <v>0</v>
      </c>
      <c r="DM6" s="54">
        <v>0</v>
      </c>
      <c r="DN6" s="54">
        <v>1522824</v>
      </c>
      <c r="DO6" s="54">
        <v>31217</v>
      </c>
      <c r="DP6" s="54">
        <v>1554041</v>
      </c>
      <c r="DQ6" s="54">
        <v>0</v>
      </c>
      <c r="DR6" s="54">
        <v>0</v>
      </c>
      <c r="DS6" s="54">
        <v>405957</v>
      </c>
      <c r="DT6" s="54">
        <v>16632</v>
      </c>
      <c r="DU6" s="54">
        <v>422589</v>
      </c>
      <c r="DV6" s="54">
        <v>0</v>
      </c>
      <c r="DW6" s="54">
        <v>0</v>
      </c>
      <c r="DX6" s="54">
        <v>400043</v>
      </c>
      <c r="DY6" s="54">
        <v>8201</v>
      </c>
      <c r="DZ6" s="54">
        <v>408244</v>
      </c>
      <c r="EA6" s="54">
        <v>0</v>
      </c>
      <c r="EB6" s="54">
        <v>0</v>
      </c>
      <c r="EC6" s="54">
        <v>130093</v>
      </c>
      <c r="ED6" s="54">
        <v>0</v>
      </c>
      <c r="EE6" s="54">
        <v>130093</v>
      </c>
      <c r="EF6" s="54">
        <v>0</v>
      </c>
      <c r="EG6" s="54">
        <v>0</v>
      </c>
      <c r="EH6" s="54">
        <v>130093</v>
      </c>
      <c r="EI6" s="54">
        <v>0</v>
      </c>
      <c r="EJ6" s="54">
        <v>130093</v>
      </c>
      <c r="EK6" s="54">
        <v>0</v>
      </c>
      <c r="EL6" s="54">
        <v>0</v>
      </c>
      <c r="EM6" s="54">
        <v>0</v>
      </c>
      <c r="EN6" s="54">
        <v>0</v>
      </c>
      <c r="EO6" s="54">
        <v>0</v>
      </c>
      <c r="EP6" s="54">
        <v>0</v>
      </c>
      <c r="EQ6" s="54">
        <v>0</v>
      </c>
      <c r="ER6" s="54">
        <v>0</v>
      </c>
      <c r="ES6" s="54">
        <v>0</v>
      </c>
      <c r="ET6" s="54">
        <v>0</v>
      </c>
      <c r="EU6" s="54">
        <v>0</v>
      </c>
      <c r="EV6" s="54">
        <v>0</v>
      </c>
      <c r="EW6" s="54">
        <v>0</v>
      </c>
      <c r="EX6" s="54">
        <v>0</v>
      </c>
      <c r="EY6" s="54">
        <v>0</v>
      </c>
      <c r="EZ6" s="54">
        <v>0</v>
      </c>
      <c r="FA6" s="54">
        <v>0</v>
      </c>
      <c r="FB6" s="54">
        <v>0</v>
      </c>
      <c r="FC6" s="54">
        <v>0</v>
      </c>
      <c r="FD6" s="54">
        <v>0</v>
      </c>
      <c r="FE6" s="54">
        <v>0</v>
      </c>
      <c r="FF6" s="54">
        <v>0</v>
      </c>
      <c r="FG6" s="54">
        <v>191768</v>
      </c>
      <c r="FH6" s="54">
        <v>11996</v>
      </c>
      <c r="FI6" s="54">
        <v>203764</v>
      </c>
      <c r="FJ6" s="54">
        <v>0</v>
      </c>
      <c r="FK6" s="54">
        <v>0</v>
      </c>
      <c r="FL6" s="54">
        <v>187383</v>
      </c>
      <c r="FM6" s="54">
        <v>2940</v>
      </c>
      <c r="FN6" s="54">
        <v>190323</v>
      </c>
      <c r="FO6" s="54">
        <v>0</v>
      </c>
      <c r="FP6" s="54">
        <v>0</v>
      </c>
      <c r="FQ6" s="54">
        <v>278678</v>
      </c>
      <c r="FR6" s="54">
        <v>0</v>
      </c>
      <c r="FS6" s="54">
        <v>278678</v>
      </c>
      <c r="FT6" s="54">
        <v>0</v>
      </c>
      <c r="FU6" s="54">
        <v>0</v>
      </c>
      <c r="FV6" s="54">
        <v>278678</v>
      </c>
      <c r="FW6" s="54">
        <v>0</v>
      </c>
      <c r="FX6" s="54">
        <v>278678</v>
      </c>
      <c r="FY6" s="54">
        <v>0</v>
      </c>
      <c r="FZ6" s="54">
        <v>0</v>
      </c>
      <c r="GA6" s="54">
        <v>581</v>
      </c>
      <c r="GB6" s="54">
        <v>0</v>
      </c>
      <c r="GC6" s="54">
        <v>581</v>
      </c>
      <c r="GD6" s="54">
        <v>0</v>
      </c>
      <c r="GE6" s="54">
        <v>0</v>
      </c>
      <c r="GF6" s="54">
        <v>581</v>
      </c>
      <c r="GG6" s="54">
        <v>0</v>
      </c>
      <c r="GH6" s="54">
        <v>581</v>
      </c>
      <c r="GI6" s="54">
        <v>0</v>
      </c>
      <c r="GJ6" s="54">
        <v>0</v>
      </c>
      <c r="GK6" s="54">
        <v>0</v>
      </c>
      <c r="GL6" s="54">
        <v>0</v>
      </c>
      <c r="GM6" s="54">
        <v>0</v>
      </c>
      <c r="GN6" s="54">
        <v>0</v>
      </c>
      <c r="GO6" s="54">
        <v>0</v>
      </c>
      <c r="GP6" s="54">
        <v>0</v>
      </c>
      <c r="GQ6" s="54">
        <v>0</v>
      </c>
      <c r="GR6" s="54">
        <v>0</v>
      </c>
      <c r="GS6" s="54">
        <v>0</v>
      </c>
      <c r="GT6" s="54">
        <v>0</v>
      </c>
      <c r="GU6" s="54">
        <v>0</v>
      </c>
      <c r="GV6" s="54">
        <v>0</v>
      </c>
      <c r="GW6" s="54">
        <v>0</v>
      </c>
      <c r="GX6" s="54">
        <v>0</v>
      </c>
      <c r="GY6" s="54">
        <v>0</v>
      </c>
      <c r="GZ6" s="54">
        <v>0</v>
      </c>
      <c r="HA6" s="54">
        <v>0</v>
      </c>
      <c r="HB6" s="54">
        <v>0</v>
      </c>
      <c r="HC6" s="54">
        <v>0</v>
      </c>
      <c r="HD6" s="54">
        <v>0</v>
      </c>
      <c r="HE6" s="54">
        <v>0</v>
      </c>
      <c r="HF6" s="54">
        <v>0</v>
      </c>
      <c r="HG6" s="54">
        <v>0</v>
      </c>
      <c r="HH6" s="54">
        <v>0</v>
      </c>
      <c r="HI6" s="54">
        <v>0</v>
      </c>
      <c r="HJ6" s="54">
        <v>0</v>
      </c>
      <c r="HK6" s="54">
        <v>0</v>
      </c>
      <c r="HL6" s="54">
        <v>0</v>
      </c>
      <c r="HM6" s="54">
        <v>0</v>
      </c>
      <c r="HN6" s="54">
        <v>0</v>
      </c>
      <c r="HO6" s="54">
        <v>0</v>
      </c>
      <c r="HP6" s="54">
        <v>0</v>
      </c>
      <c r="HQ6" s="54">
        <v>0</v>
      </c>
      <c r="HR6" s="54">
        <v>0</v>
      </c>
      <c r="HS6" s="54">
        <v>0</v>
      </c>
      <c r="HT6" s="54">
        <v>0</v>
      </c>
      <c r="HU6" s="54">
        <v>0</v>
      </c>
      <c r="HV6" s="54">
        <v>0</v>
      </c>
      <c r="HW6" s="54">
        <v>0</v>
      </c>
      <c r="HX6" s="54">
        <v>0</v>
      </c>
      <c r="HY6" s="54">
        <v>0</v>
      </c>
      <c r="HZ6" s="54">
        <v>0</v>
      </c>
      <c r="IA6" s="54">
        <v>0</v>
      </c>
      <c r="IB6" s="54">
        <v>0</v>
      </c>
      <c r="IC6" s="54">
        <v>0</v>
      </c>
      <c r="ID6" s="54">
        <v>0</v>
      </c>
      <c r="IE6" s="54">
        <v>0</v>
      </c>
      <c r="IF6" s="54">
        <v>0</v>
      </c>
      <c r="IG6" s="54">
        <v>0</v>
      </c>
      <c r="IH6" s="54">
        <v>0</v>
      </c>
      <c r="II6" s="54">
        <v>0</v>
      </c>
      <c r="IJ6" s="54">
        <v>0</v>
      </c>
      <c r="IK6" s="54">
        <v>0</v>
      </c>
      <c r="IL6" s="54">
        <v>0</v>
      </c>
      <c r="IM6" s="54">
        <v>0</v>
      </c>
      <c r="IN6" s="54">
        <v>0</v>
      </c>
      <c r="IO6" s="54">
        <v>0</v>
      </c>
      <c r="IP6" s="54">
        <v>0</v>
      </c>
      <c r="IQ6" s="54">
        <v>0</v>
      </c>
      <c r="IR6">
        <v>0</v>
      </c>
      <c r="IS6" s="54">
        <v>0</v>
      </c>
      <c r="IT6" s="54">
        <v>0</v>
      </c>
      <c r="IU6" s="54">
        <v>0</v>
      </c>
      <c r="IV6" s="54">
        <v>0</v>
      </c>
    </row>
    <row r="7" spans="1:256" x14ac:dyDescent="0.15">
      <c r="A7" s="54" t="str">
        <f>T("472085")</f>
        <v>472085</v>
      </c>
      <c r="B7" s="54" t="s">
        <v>3</v>
      </c>
      <c r="C7" s="54">
        <v>14020581</v>
      </c>
      <c r="D7" s="54">
        <v>379425</v>
      </c>
      <c r="E7" s="54">
        <v>14400006</v>
      </c>
      <c r="F7" s="54">
        <v>0</v>
      </c>
      <c r="G7" s="54">
        <v>0</v>
      </c>
      <c r="H7" s="54">
        <v>13883702</v>
      </c>
      <c r="I7" s="54">
        <v>131782</v>
      </c>
      <c r="J7" s="54">
        <v>14015484</v>
      </c>
      <c r="K7" s="54">
        <v>0</v>
      </c>
      <c r="L7" s="54">
        <v>0</v>
      </c>
      <c r="M7" s="54">
        <v>14020581</v>
      </c>
      <c r="N7" s="54">
        <v>379425</v>
      </c>
      <c r="O7" s="54">
        <v>14400006</v>
      </c>
      <c r="P7" s="54">
        <v>0</v>
      </c>
      <c r="Q7" s="54">
        <v>0</v>
      </c>
      <c r="R7" s="54">
        <v>13883702</v>
      </c>
      <c r="S7" s="54">
        <v>131782</v>
      </c>
      <c r="T7" s="54">
        <v>14015484</v>
      </c>
      <c r="U7" s="54">
        <v>0</v>
      </c>
      <c r="V7" s="54">
        <v>0</v>
      </c>
      <c r="W7" s="54">
        <v>5988249</v>
      </c>
      <c r="X7" s="54">
        <v>183085</v>
      </c>
      <c r="Y7" s="54">
        <v>6171334</v>
      </c>
      <c r="Z7" s="54">
        <v>0</v>
      </c>
      <c r="AA7" s="54">
        <v>0</v>
      </c>
      <c r="AB7" s="54">
        <v>5929669</v>
      </c>
      <c r="AC7" s="54">
        <v>58424</v>
      </c>
      <c r="AD7" s="54">
        <v>5988093</v>
      </c>
      <c r="AE7" s="54">
        <v>0</v>
      </c>
      <c r="AF7" s="54">
        <v>0</v>
      </c>
      <c r="AG7" s="54">
        <v>175782</v>
      </c>
      <c r="AH7" s="54">
        <v>5397</v>
      </c>
      <c r="AI7" s="54">
        <v>181179</v>
      </c>
      <c r="AJ7" s="54">
        <v>0</v>
      </c>
      <c r="AK7" s="54">
        <v>0</v>
      </c>
      <c r="AL7" s="54">
        <v>173716</v>
      </c>
      <c r="AM7" s="54">
        <v>1751</v>
      </c>
      <c r="AN7" s="54">
        <v>175467</v>
      </c>
      <c r="AO7" s="54">
        <v>0</v>
      </c>
      <c r="AP7" s="54">
        <v>0</v>
      </c>
      <c r="AQ7" s="54">
        <v>4593198</v>
      </c>
      <c r="AR7" s="54">
        <v>170420</v>
      </c>
      <c r="AS7" s="54">
        <v>4763618</v>
      </c>
      <c r="AT7" s="54">
        <v>0</v>
      </c>
      <c r="AU7" s="54">
        <v>0</v>
      </c>
      <c r="AV7" s="54">
        <v>4539222</v>
      </c>
      <c r="AW7" s="54">
        <v>55304</v>
      </c>
      <c r="AX7" s="54">
        <v>4594526</v>
      </c>
      <c r="AY7" s="54">
        <v>0</v>
      </c>
      <c r="AZ7" s="54">
        <v>0</v>
      </c>
      <c r="BA7" s="54">
        <v>32002</v>
      </c>
      <c r="BB7" s="54">
        <v>0</v>
      </c>
      <c r="BC7" s="54">
        <v>32002</v>
      </c>
      <c r="BD7" s="54">
        <v>0</v>
      </c>
      <c r="BE7" s="54">
        <v>0</v>
      </c>
      <c r="BF7" s="54">
        <v>32002</v>
      </c>
      <c r="BG7" s="54">
        <v>0</v>
      </c>
      <c r="BH7" s="54">
        <v>32002</v>
      </c>
      <c r="BI7" s="54">
        <v>0</v>
      </c>
      <c r="BJ7" s="54">
        <v>0</v>
      </c>
      <c r="BK7" s="54">
        <v>327854</v>
      </c>
      <c r="BL7" s="54">
        <v>1165</v>
      </c>
      <c r="BM7" s="54">
        <v>329019</v>
      </c>
      <c r="BN7" s="54">
        <v>0</v>
      </c>
      <c r="BO7" s="54">
        <v>0</v>
      </c>
      <c r="BP7" s="54">
        <v>327172</v>
      </c>
      <c r="BQ7" s="54">
        <v>219</v>
      </c>
      <c r="BR7" s="54">
        <v>327391</v>
      </c>
      <c r="BS7" s="54">
        <v>0</v>
      </c>
      <c r="BT7" s="54">
        <v>0</v>
      </c>
      <c r="BU7" s="54">
        <v>891415</v>
      </c>
      <c r="BV7" s="54">
        <v>6103</v>
      </c>
      <c r="BW7" s="54">
        <v>897518</v>
      </c>
      <c r="BX7" s="54">
        <v>0</v>
      </c>
      <c r="BY7" s="54">
        <v>0</v>
      </c>
      <c r="BZ7" s="54">
        <v>889559</v>
      </c>
      <c r="CA7" s="54">
        <v>1150</v>
      </c>
      <c r="CB7" s="54">
        <v>890709</v>
      </c>
      <c r="CC7" s="54">
        <v>0</v>
      </c>
      <c r="CD7" s="54">
        <v>0</v>
      </c>
      <c r="CE7" s="54">
        <v>6793105</v>
      </c>
      <c r="CF7" s="54">
        <v>178048</v>
      </c>
      <c r="CG7" s="54">
        <v>6971153</v>
      </c>
      <c r="CH7" s="54">
        <v>0</v>
      </c>
      <c r="CI7" s="54">
        <v>0</v>
      </c>
      <c r="CJ7" s="54">
        <v>6722041</v>
      </c>
      <c r="CK7" s="54">
        <v>66463</v>
      </c>
      <c r="CL7" s="54">
        <v>6788504</v>
      </c>
      <c r="CM7" s="54">
        <v>0</v>
      </c>
      <c r="CN7" s="54">
        <v>0</v>
      </c>
      <c r="CO7" s="54">
        <v>6717273</v>
      </c>
      <c r="CP7" s="54">
        <v>178048</v>
      </c>
      <c r="CQ7" s="54">
        <v>6895321</v>
      </c>
      <c r="CR7" s="54">
        <v>0</v>
      </c>
      <c r="CS7" s="54">
        <v>0</v>
      </c>
      <c r="CT7" s="54">
        <v>6646209</v>
      </c>
      <c r="CU7" s="54">
        <v>66463</v>
      </c>
      <c r="CV7" s="54">
        <v>6712672</v>
      </c>
      <c r="CW7" s="54">
        <v>0</v>
      </c>
      <c r="CX7" s="54">
        <v>0</v>
      </c>
      <c r="CY7" s="54">
        <v>2797669</v>
      </c>
      <c r="CZ7" s="54">
        <v>65512</v>
      </c>
      <c r="DA7" s="54">
        <v>2863181</v>
      </c>
      <c r="DB7" s="54">
        <v>0</v>
      </c>
      <c r="DC7" s="54">
        <v>0</v>
      </c>
      <c r="DD7" s="54">
        <v>2768072</v>
      </c>
      <c r="DE7" s="54">
        <v>24455</v>
      </c>
      <c r="DF7" s="54">
        <v>2792527</v>
      </c>
      <c r="DG7" s="54">
        <v>0</v>
      </c>
      <c r="DH7" s="54">
        <v>0</v>
      </c>
      <c r="DI7" s="54">
        <v>3236857</v>
      </c>
      <c r="DJ7" s="54">
        <v>89653</v>
      </c>
      <c r="DK7" s="54">
        <v>3326510</v>
      </c>
      <c r="DL7" s="54">
        <v>0</v>
      </c>
      <c r="DM7" s="54">
        <v>0</v>
      </c>
      <c r="DN7" s="54">
        <v>3202613</v>
      </c>
      <c r="DO7" s="54">
        <v>33466</v>
      </c>
      <c r="DP7" s="54">
        <v>3236079</v>
      </c>
      <c r="DQ7" s="54">
        <v>0</v>
      </c>
      <c r="DR7" s="54">
        <v>0</v>
      </c>
      <c r="DS7" s="54">
        <v>682747</v>
      </c>
      <c r="DT7" s="54">
        <v>22883</v>
      </c>
      <c r="DU7" s="54">
        <v>705630</v>
      </c>
      <c r="DV7" s="54">
        <v>0</v>
      </c>
      <c r="DW7" s="54">
        <v>0</v>
      </c>
      <c r="DX7" s="54">
        <v>675524</v>
      </c>
      <c r="DY7" s="54">
        <v>8542</v>
      </c>
      <c r="DZ7" s="54">
        <v>684066</v>
      </c>
      <c r="EA7" s="54">
        <v>0</v>
      </c>
      <c r="EB7" s="54">
        <v>0</v>
      </c>
      <c r="EC7" s="54">
        <v>75832</v>
      </c>
      <c r="ED7" s="54">
        <v>0</v>
      </c>
      <c r="EE7" s="54">
        <v>75832</v>
      </c>
      <c r="EF7" s="54">
        <v>0</v>
      </c>
      <c r="EG7" s="54">
        <v>0</v>
      </c>
      <c r="EH7" s="54">
        <v>75832</v>
      </c>
      <c r="EI7" s="54">
        <v>0</v>
      </c>
      <c r="EJ7" s="54">
        <v>75832</v>
      </c>
      <c r="EK7" s="54">
        <v>0</v>
      </c>
      <c r="EL7" s="54">
        <v>0</v>
      </c>
      <c r="EM7" s="54">
        <v>0</v>
      </c>
      <c r="EN7" s="54">
        <v>0</v>
      </c>
      <c r="EO7" s="54">
        <v>0</v>
      </c>
      <c r="EP7" s="54">
        <v>0</v>
      </c>
      <c r="EQ7" s="54">
        <v>0</v>
      </c>
      <c r="ER7" s="54">
        <v>0</v>
      </c>
      <c r="ES7" s="54">
        <v>0</v>
      </c>
      <c r="ET7" s="54">
        <v>0</v>
      </c>
      <c r="EU7" s="54">
        <v>0</v>
      </c>
      <c r="EV7" s="54">
        <v>0</v>
      </c>
      <c r="EW7" s="54">
        <v>0</v>
      </c>
      <c r="EX7" s="54">
        <v>0</v>
      </c>
      <c r="EY7" s="54">
        <v>0</v>
      </c>
      <c r="EZ7" s="54">
        <v>0</v>
      </c>
      <c r="FA7" s="54">
        <v>0</v>
      </c>
      <c r="FB7" s="54">
        <v>0</v>
      </c>
      <c r="FC7" s="54">
        <v>0</v>
      </c>
      <c r="FD7" s="54">
        <v>0</v>
      </c>
      <c r="FE7" s="54">
        <v>0</v>
      </c>
      <c r="FF7" s="54">
        <v>0</v>
      </c>
      <c r="FG7" s="54">
        <v>364862</v>
      </c>
      <c r="FH7" s="54">
        <v>18292</v>
      </c>
      <c r="FI7" s="54">
        <v>383154</v>
      </c>
      <c r="FJ7" s="54">
        <v>0</v>
      </c>
      <c r="FK7" s="54">
        <v>0</v>
      </c>
      <c r="FL7" s="54">
        <v>357627</v>
      </c>
      <c r="FM7" s="54">
        <v>6895</v>
      </c>
      <c r="FN7" s="54">
        <v>364522</v>
      </c>
      <c r="FO7" s="54">
        <v>0</v>
      </c>
      <c r="FP7" s="54">
        <v>0</v>
      </c>
      <c r="FQ7" s="54">
        <v>874365</v>
      </c>
      <c r="FR7" s="54">
        <v>0</v>
      </c>
      <c r="FS7" s="54">
        <v>874365</v>
      </c>
      <c r="FT7" s="54">
        <v>0</v>
      </c>
      <c r="FU7" s="54">
        <v>0</v>
      </c>
      <c r="FV7" s="54">
        <v>874365</v>
      </c>
      <c r="FW7" s="54">
        <v>0</v>
      </c>
      <c r="FX7" s="54">
        <v>874365</v>
      </c>
      <c r="FY7" s="54">
        <v>0</v>
      </c>
      <c r="FZ7" s="54">
        <v>0</v>
      </c>
      <c r="GA7" s="54">
        <v>0</v>
      </c>
      <c r="GB7" s="54">
        <v>0</v>
      </c>
      <c r="GC7" s="54">
        <v>0</v>
      </c>
      <c r="GD7" s="54">
        <v>0</v>
      </c>
      <c r="GE7" s="54">
        <v>0</v>
      </c>
      <c r="GF7" s="54">
        <v>0</v>
      </c>
      <c r="GG7" s="54">
        <v>0</v>
      </c>
      <c r="GH7" s="54">
        <v>0</v>
      </c>
      <c r="GI7" s="54">
        <v>0</v>
      </c>
      <c r="GJ7" s="54">
        <v>0</v>
      </c>
      <c r="GK7" s="54">
        <v>0</v>
      </c>
      <c r="GL7" s="54">
        <v>0</v>
      </c>
      <c r="GM7" s="54">
        <v>0</v>
      </c>
      <c r="GN7" s="54">
        <v>0</v>
      </c>
      <c r="GO7" s="54">
        <v>0</v>
      </c>
      <c r="GP7" s="54">
        <v>0</v>
      </c>
      <c r="GQ7" s="54">
        <v>0</v>
      </c>
      <c r="GR7" s="54">
        <v>0</v>
      </c>
      <c r="GS7" s="54">
        <v>0</v>
      </c>
      <c r="GT7" s="54">
        <v>0</v>
      </c>
      <c r="GU7" s="54">
        <v>0</v>
      </c>
      <c r="GV7" s="54">
        <v>0</v>
      </c>
      <c r="GW7" s="54">
        <v>0</v>
      </c>
      <c r="GX7" s="54">
        <v>0</v>
      </c>
      <c r="GY7" s="54">
        <v>0</v>
      </c>
      <c r="GZ7" s="54">
        <v>0</v>
      </c>
      <c r="HA7" s="54">
        <v>0</v>
      </c>
      <c r="HB7" s="54">
        <v>0</v>
      </c>
      <c r="HC7" s="54">
        <v>0</v>
      </c>
      <c r="HD7" s="54">
        <v>0</v>
      </c>
      <c r="HE7" s="54">
        <v>0</v>
      </c>
      <c r="HF7" s="54">
        <v>0</v>
      </c>
      <c r="HG7" s="54">
        <v>0</v>
      </c>
      <c r="HH7" s="54">
        <v>0</v>
      </c>
      <c r="HI7" s="54">
        <v>0</v>
      </c>
      <c r="HJ7" s="54">
        <v>0</v>
      </c>
      <c r="HK7" s="54">
        <v>0</v>
      </c>
      <c r="HL7" s="54">
        <v>0</v>
      </c>
      <c r="HM7" s="54">
        <v>0</v>
      </c>
      <c r="HN7" s="54">
        <v>0</v>
      </c>
      <c r="HO7" s="54">
        <v>0</v>
      </c>
      <c r="HP7" s="54">
        <v>0</v>
      </c>
      <c r="HQ7" s="54">
        <v>0</v>
      </c>
      <c r="HR7" s="54">
        <v>0</v>
      </c>
      <c r="HS7" s="54">
        <v>0</v>
      </c>
      <c r="HT7" s="54">
        <v>0</v>
      </c>
      <c r="HU7" s="54">
        <v>0</v>
      </c>
      <c r="HV7" s="54">
        <v>0</v>
      </c>
      <c r="HW7" s="54">
        <v>0</v>
      </c>
      <c r="HX7" s="54">
        <v>0</v>
      </c>
      <c r="HY7" s="54">
        <v>0</v>
      </c>
      <c r="HZ7" s="54">
        <v>0</v>
      </c>
      <c r="IA7" s="54">
        <v>0</v>
      </c>
      <c r="IB7" s="54">
        <v>0</v>
      </c>
      <c r="IC7" s="54">
        <v>0</v>
      </c>
      <c r="ID7" s="54">
        <v>0</v>
      </c>
      <c r="IE7" s="54">
        <v>0</v>
      </c>
      <c r="IF7" s="54">
        <v>0</v>
      </c>
      <c r="IG7" s="54">
        <v>0</v>
      </c>
      <c r="IH7" s="54">
        <v>0</v>
      </c>
      <c r="II7" s="54">
        <v>8841</v>
      </c>
      <c r="IJ7" s="54">
        <v>0</v>
      </c>
      <c r="IK7" s="54">
        <v>8841</v>
      </c>
      <c r="IL7" s="54">
        <v>0</v>
      </c>
      <c r="IM7" s="54">
        <v>0</v>
      </c>
      <c r="IN7" s="54">
        <v>8841</v>
      </c>
      <c r="IO7" s="54">
        <v>0</v>
      </c>
      <c r="IP7" s="54">
        <v>8841</v>
      </c>
      <c r="IQ7" s="54">
        <v>0</v>
      </c>
      <c r="IR7">
        <v>0</v>
      </c>
      <c r="IS7" s="54">
        <v>8841</v>
      </c>
      <c r="IT7" s="54">
        <v>0</v>
      </c>
      <c r="IU7" s="54">
        <v>8841</v>
      </c>
      <c r="IV7" s="54">
        <v>0</v>
      </c>
    </row>
    <row r="8" spans="1:256" x14ac:dyDescent="0.15">
      <c r="A8" s="54" t="str">
        <f>T("472093")</f>
        <v>472093</v>
      </c>
      <c r="B8" s="54" t="s">
        <v>4</v>
      </c>
      <c r="C8" s="54">
        <v>6440719</v>
      </c>
      <c r="D8" s="54">
        <v>446936</v>
      </c>
      <c r="E8" s="54">
        <v>6887655</v>
      </c>
      <c r="F8" s="54">
        <v>0</v>
      </c>
      <c r="G8" s="54">
        <v>0</v>
      </c>
      <c r="H8" s="54">
        <v>6283376</v>
      </c>
      <c r="I8" s="54">
        <v>147856</v>
      </c>
      <c r="J8" s="54">
        <v>6431232</v>
      </c>
      <c r="K8" s="54">
        <v>0</v>
      </c>
      <c r="L8" s="54">
        <v>0</v>
      </c>
      <c r="M8" s="54">
        <v>6440719</v>
      </c>
      <c r="N8" s="54">
        <v>446936</v>
      </c>
      <c r="O8" s="54">
        <v>6887655</v>
      </c>
      <c r="P8" s="54">
        <v>0</v>
      </c>
      <c r="Q8" s="54">
        <v>0</v>
      </c>
      <c r="R8" s="54">
        <v>6283376</v>
      </c>
      <c r="S8" s="54">
        <v>147856</v>
      </c>
      <c r="T8" s="54">
        <v>6431232</v>
      </c>
      <c r="U8" s="54">
        <v>0</v>
      </c>
      <c r="V8" s="54">
        <v>0</v>
      </c>
      <c r="W8" s="54">
        <v>2526502</v>
      </c>
      <c r="X8" s="54">
        <v>125360</v>
      </c>
      <c r="Y8" s="54">
        <v>2651862</v>
      </c>
      <c r="Z8" s="54">
        <v>0</v>
      </c>
      <c r="AA8" s="54">
        <v>0</v>
      </c>
      <c r="AB8" s="54">
        <v>2453671</v>
      </c>
      <c r="AC8" s="54">
        <v>40881</v>
      </c>
      <c r="AD8" s="54">
        <v>2494552</v>
      </c>
      <c r="AE8" s="54">
        <v>0</v>
      </c>
      <c r="AF8" s="54">
        <v>0</v>
      </c>
      <c r="AG8" s="54">
        <v>89065</v>
      </c>
      <c r="AH8" s="54">
        <v>5412</v>
      </c>
      <c r="AI8" s="54">
        <v>94477</v>
      </c>
      <c r="AJ8" s="54">
        <v>0</v>
      </c>
      <c r="AK8" s="54">
        <v>0</v>
      </c>
      <c r="AL8" s="54">
        <v>87571</v>
      </c>
      <c r="AM8" s="54">
        <v>1811</v>
      </c>
      <c r="AN8" s="54">
        <v>89382</v>
      </c>
      <c r="AO8" s="54">
        <v>0</v>
      </c>
      <c r="AP8" s="54">
        <v>0</v>
      </c>
      <c r="AQ8" s="54">
        <v>1866024</v>
      </c>
      <c r="AR8" s="54">
        <v>113389</v>
      </c>
      <c r="AS8" s="54">
        <v>1979413</v>
      </c>
      <c r="AT8" s="54">
        <v>0</v>
      </c>
      <c r="AU8" s="54">
        <v>0</v>
      </c>
      <c r="AV8" s="54">
        <v>1834741</v>
      </c>
      <c r="AW8" s="54">
        <v>37949</v>
      </c>
      <c r="AX8" s="54">
        <v>1872690</v>
      </c>
      <c r="AY8" s="54">
        <v>0</v>
      </c>
      <c r="AZ8" s="54">
        <v>0</v>
      </c>
      <c r="BA8" s="54">
        <v>12255</v>
      </c>
      <c r="BB8" s="54">
        <v>0</v>
      </c>
      <c r="BC8" s="54">
        <v>12255</v>
      </c>
      <c r="BD8" s="54">
        <v>0</v>
      </c>
      <c r="BE8" s="54">
        <v>0</v>
      </c>
      <c r="BF8" s="54">
        <v>12255</v>
      </c>
      <c r="BG8" s="54">
        <v>0</v>
      </c>
      <c r="BH8" s="54">
        <v>12255</v>
      </c>
      <c r="BI8" s="54">
        <v>0</v>
      </c>
      <c r="BJ8" s="54">
        <v>0</v>
      </c>
      <c r="BK8" s="54">
        <v>155694</v>
      </c>
      <c r="BL8" s="54">
        <v>1787</v>
      </c>
      <c r="BM8" s="54">
        <v>157481</v>
      </c>
      <c r="BN8" s="54">
        <v>0</v>
      </c>
      <c r="BO8" s="54">
        <v>0</v>
      </c>
      <c r="BP8" s="54">
        <v>144780</v>
      </c>
      <c r="BQ8" s="54">
        <v>305</v>
      </c>
      <c r="BR8" s="54">
        <v>145085</v>
      </c>
      <c r="BS8" s="54">
        <v>0</v>
      </c>
      <c r="BT8" s="54">
        <v>0</v>
      </c>
      <c r="BU8" s="54">
        <v>415719</v>
      </c>
      <c r="BV8" s="54">
        <v>4772</v>
      </c>
      <c r="BW8" s="54">
        <v>420491</v>
      </c>
      <c r="BX8" s="54">
        <v>0</v>
      </c>
      <c r="BY8" s="54">
        <v>0</v>
      </c>
      <c r="BZ8" s="54">
        <v>386579</v>
      </c>
      <c r="CA8" s="54">
        <v>816</v>
      </c>
      <c r="CB8" s="54">
        <v>387395</v>
      </c>
      <c r="CC8" s="54">
        <v>0</v>
      </c>
      <c r="CD8" s="54">
        <v>0</v>
      </c>
      <c r="CE8" s="54">
        <v>3369827</v>
      </c>
      <c r="CF8" s="54">
        <v>294375</v>
      </c>
      <c r="CG8" s="54">
        <v>3664202</v>
      </c>
      <c r="CH8" s="54">
        <v>0</v>
      </c>
      <c r="CI8" s="54">
        <v>0</v>
      </c>
      <c r="CJ8" s="54">
        <v>3297555</v>
      </c>
      <c r="CK8" s="54">
        <v>98352</v>
      </c>
      <c r="CL8" s="54">
        <v>3395907</v>
      </c>
      <c r="CM8" s="54">
        <v>0</v>
      </c>
      <c r="CN8" s="54">
        <v>0</v>
      </c>
      <c r="CO8" s="54">
        <v>3229053</v>
      </c>
      <c r="CP8" s="54">
        <v>294375</v>
      </c>
      <c r="CQ8" s="54">
        <v>3523428</v>
      </c>
      <c r="CR8" s="54">
        <v>0</v>
      </c>
      <c r="CS8" s="54">
        <v>0</v>
      </c>
      <c r="CT8" s="54">
        <v>3156781</v>
      </c>
      <c r="CU8" s="54">
        <v>98352</v>
      </c>
      <c r="CV8" s="54">
        <v>3255133</v>
      </c>
      <c r="CW8" s="54">
        <v>0</v>
      </c>
      <c r="CX8" s="54">
        <v>0</v>
      </c>
      <c r="CY8" s="54">
        <v>854487</v>
      </c>
      <c r="CZ8" s="54">
        <v>77899</v>
      </c>
      <c r="DA8" s="54">
        <v>932386</v>
      </c>
      <c r="DB8" s="54">
        <v>0</v>
      </c>
      <c r="DC8" s="54">
        <v>0</v>
      </c>
      <c r="DD8" s="54">
        <v>835362</v>
      </c>
      <c r="DE8" s="54">
        <v>26026</v>
      </c>
      <c r="DF8" s="54">
        <v>861388</v>
      </c>
      <c r="DG8" s="54">
        <v>0</v>
      </c>
      <c r="DH8" s="54">
        <v>0</v>
      </c>
      <c r="DI8" s="54">
        <v>1834410</v>
      </c>
      <c r="DJ8" s="54">
        <v>167233</v>
      </c>
      <c r="DK8" s="54">
        <v>2001643</v>
      </c>
      <c r="DL8" s="54">
        <v>0</v>
      </c>
      <c r="DM8" s="54">
        <v>0</v>
      </c>
      <c r="DN8" s="54">
        <v>1793353</v>
      </c>
      <c r="DO8" s="54">
        <v>55873</v>
      </c>
      <c r="DP8" s="54">
        <v>1849226</v>
      </c>
      <c r="DQ8" s="54">
        <v>0</v>
      </c>
      <c r="DR8" s="54">
        <v>0</v>
      </c>
      <c r="DS8" s="54">
        <v>540156</v>
      </c>
      <c r="DT8" s="54">
        <v>49243</v>
      </c>
      <c r="DU8" s="54">
        <v>589399</v>
      </c>
      <c r="DV8" s="54">
        <v>0</v>
      </c>
      <c r="DW8" s="54">
        <v>0</v>
      </c>
      <c r="DX8" s="54">
        <v>528066</v>
      </c>
      <c r="DY8" s="54">
        <v>16453</v>
      </c>
      <c r="DZ8" s="54">
        <v>544519</v>
      </c>
      <c r="EA8" s="54">
        <v>0</v>
      </c>
      <c r="EB8" s="54">
        <v>0</v>
      </c>
      <c r="EC8" s="54">
        <v>140774</v>
      </c>
      <c r="ED8" s="54">
        <v>0</v>
      </c>
      <c r="EE8" s="54">
        <v>140774</v>
      </c>
      <c r="EF8" s="54">
        <v>0</v>
      </c>
      <c r="EG8" s="54">
        <v>0</v>
      </c>
      <c r="EH8" s="54">
        <v>140774</v>
      </c>
      <c r="EI8" s="54">
        <v>0</v>
      </c>
      <c r="EJ8" s="54">
        <v>140774</v>
      </c>
      <c r="EK8" s="54">
        <v>0</v>
      </c>
      <c r="EL8" s="54">
        <v>0</v>
      </c>
      <c r="EM8" s="54">
        <v>0</v>
      </c>
      <c r="EN8" s="54">
        <v>0</v>
      </c>
      <c r="EO8" s="54">
        <v>0</v>
      </c>
      <c r="EP8" s="54">
        <v>0</v>
      </c>
      <c r="EQ8" s="54">
        <v>0</v>
      </c>
      <c r="ER8" s="54">
        <v>0</v>
      </c>
      <c r="ES8" s="54">
        <v>0</v>
      </c>
      <c r="ET8" s="54">
        <v>0</v>
      </c>
      <c r="EU8" s="54">
        <v>0</v>
      </c>
      <c r="EV8" s="54">
        <v>0</v>
      </c>
      <c r="EW8" s="54">
        <v>0</v>
      </c>
      <c r="EX8" s="54">
        <v>0</v>
      </c>
      <c r="EY8" s="54">
        <v>0</v>
      </c>
      <c r="EZ8" s="54">
        <v>0</v>
      </c>
      <c r="FA8" s="54">
        <v>0</v>
      </c>
      <c r="FB8" s="54">
        <v>0</v>
      </c>
      <c r="FC8" s="54">
        <v>0</v>
      </c>
      <c r="FD8" s="54">
        <v>0</v>
      </c>
      <c r="FE8" s="54">
        <v>0</v>
      </c>
      <c r="FF8" s="54">
        <v>0</v>
      </c>
      <c r="FG8" s="54">
        <v>215367</v>
      </c>
      <c r="FH8" s="54">
        <v>27201</v>
      </c>
      <c r="FI8" s="54">
        <v>242568</v>
      </c>
      <c r="FJ8" s="54">
        <v>0</v>
      </c>
      <c r="FK8" s="54">
        <v>0</v>
      </c>
      <c r="FL8" s="54">
        <v>203127</v>
      </c>
      <c r="FM8" s="54">
        <v>8623</v>
      </c>
      <c r="FN8" s="54">
        <v>211750</v>
      </c>
      <c r="FO8" s="54">
        <v>0</v>
      </c>
      <c r="FP8" s="54">
        <v>0</v>
      </c>
      <c r="FQ8" s="54">
        <v>298443</v>
      </c>
      <c r="FR8" s="54">
        <v>0</v>
      </c>
      <c r="FS8" s="54">
        <v>298443</v>
      </c>
      <c r="FT8" s="54">
        <v>0</v>
      </c>
      <c r="FU8" s="54">
        <v>0</v>
      </c>
      <c r="FV8" s="54">
        <v>298443</v>
      </c>
      <c r="FW8" s="54">
        <v>0</v>
      </c>
      <c r="FX8" s="54">
        <v>298443</v>
      </c>
      <c r="FY8" s="54">
        <v>0</v>
      </c>
      <c r="FZ8" s="54">
        <v>0</v>
      </c>
      <c r="GA8" s="54">
        <v>30580</v>
      </c>
      <c r="GB8" s="54">
        <v>0</v>
      </c>
      <c r="GC8" s="54">
        <v>30580</v>
      </c>
      <c r="GD8" s="54">
        <v>0</v>
      </c>
      <c r="GE8" s="54">
        <v>0</v>
      </c>
      <c r="GF8" s="54">
        <v>30580</v>
      </c>
      <c r="GG8" s="54">
        <v>0</v>
      </c>
      <c r="GH8" s="54">
        <v>30580</v>
      </c>
      <c r="GI8" s="54">
        <v>0</v>
      </c>
      <c r="GJ8" s="54">
        <v>0</v>
      </c>
      <c r="GK8" s="54">
        <v>0</v>
      </c>
      <c r="GL8" s="54">
        <v>0</v>
      </c>
      <c r="GM8" s="54">
        <v>0</v>
      </c>
      <c r="GN8" s="54">
        <v>0</v>
      </c>
      <c r="GO8" s="54">
        <v>0</v>
      </c>
      <c r="GP8" s="54">
        <v>0</v>
      </c>
      <c r="GQ8" s="54">
        <v>0</v>
      </c>
      <c r="GR8" s="54">
        <v>0</v>
      </c>
      <c r="GS8" s="54">
        <v>0</v>
      </c>
      <c r="GT8" s="54">
        <v>0</v>
      </c>
      <c r="GU8" s="54">
        <v>0</v>
      </c>
      <c r="GV8" s="54">
        <v>0</v>
      </c>
      <c r="GW8" s="54">
        <v>0</v>
      </c>
      <c r="GX8" s="54">
        <v>0</v>
      </c>
      <c r="GY8" s="54">
        <v>0</v>
      </c>
      <c r="GZ8" s="54">
        <v>0</v>
      </c>
      <c r="HA8" s="54">
        <v>0</v>
      </c>
      <c r="HB8" s="54">
        <v>0</v>
      </c>
      <c r="HC8" s="54">
        <v>0</v>
      </c>
      <c r="HD8" s="54">
        <v>0</v>
      </c>
      <c r="HE8" s="54">
        <v>0</v>
      </c>
      <c r="HF8" s="54">
        <v>0</v>
      </c>
      <c r="HG8" s="54">
        <v>0</v>
      </c>
      <c r="HH8" s="54">
        <v>0</v>
      </c>
      <c r="HI8" s="54">
        <v>0</v>
      </c>
      <c r="HJ8" s="54">
        <v>0</v>
      </c>
      <c r="HK8" s="54">
        <v>0</v>
      </c>
      <c r="HL8" s="54">
        <v>0</v>
      </c>
      <c r="HM8" s="54">
        <v>0</v>
      </c>
      <c r="HN8" s="54">
        <v>0</v>
      </c>
      <c r="HO8" s="54">
        <v>0</v>
      </c>
      <c r="HP8" s="54">
        <v>0</v>
      </c>
      <c r="HQ8" s="54">
        <v>0</v>
      </c>
      <c r="HR8" s="54">
        <v>0</v>
      </c>
      <c r="HS8" s="54">
        <v>0</v>
      </c>
      <c r="HT8" s="54">
        <v>0</v>
      </c>
      <c r="HU8" s="54">
        <v>0</v>
      </c>
      <c r="HV8" s="54">
        <v>0</v>
      </c>
      <c r="HW8" s="54">
        <v>0</v>
      </c>
      <c r="HX8" s="54">
        <v>0</v>
      </c>
      <c r="HY8" s="54">
        <v>0</v>
      </c>
      <c r="HZ8" s="54">
        <v>0</v>
      </c>
      <c r="IA8" s="54">
        <v>0</v>
      </c>
      <c r="IB8" s="54">
        <v>0</v>
      </c>
      <c r="IC8" s="54">
        <v>0</v>
      </c>
      <c r="ID8" s="54">
        <v>0</v>
      </c>
      <c r="IE8" s="54">
        <v>0</v>
      </c>
      <c r="IF8" s="54">
        <v>0</v>
      </c>
      <c r="IG8" s="54">
        <v>0</v>
      </c>
      <c r="IH8" s="54">
        <v>0</v>
      </c>
      <c r="II8" s="54">
        <v>0</v>
      </c>
      <c r="IJ8" s="54">
        <v>0</v>
      </c>
      <c r="IK8" s="54">
        <v>0</v>
      </c>
      <c r="IL8" s="54">
        <v>0</v>
      </c>
      <c r="IM8" s="54">
        <v>0</v>
      </c>
      <c r="IN8" s="54">
        <v>0</v>
      </c>
      <c r="IO8" s="54">
        <v>0</v>
      </c>
      <c r="IP8" s="54">
        <v>0</v>
      </c>
      <c r="IQ8" s="54">
        <v>0</v>
      </c>
      <c r="IR8">
        <v>0</v>
      </c>
      <c r="IS8" s="54">
        <v>0</v>
      </c>
      <c r="IT8" s="54">
        <v>0</v>
      </c>
      <c r="IU8" s="54">
        <v>0</v>
      </c>
      <c r="IV8" s="54">
        <v>0</v>
      </c>
    </row>
    <row r="9" spans="1:256" x14ac:dyDescent="0.15">
      <c r="A9" s="54" t="str">
        <f>T("472107")</f>
        <v>472107</v>
      </c>
      <c r="B9" s="54" t="s">
        <v>5</v>
      </c>
      <c r="C9" s="54">
        <v>5607031</v>
      </c>
      <c r="D9" s="54">
        <v>296665</v>
      </c>
      <c r="E9" s="54">
        <v>5903696</v>
      </c>
      <c r="F9" s="54">
        <v>0</v>
      </c>
      <c r="G9" s="54">
        <v>0</v>
      </c>
      <c r="H9" s="54">
        <v>5499573</v>
      </c>
      <c r="I9" s="54">
        <v>88515</v>
      </c>
      <c r="J9" s="54">
        <v>5588088</v>
      </c>
      <c r="K9" s="54">
        <v>0</v>
      </c>
      <c r="L9" s="54">
        <v>0</v>
      </c>
      <c r="M9" s="54">
        <v>5607031</v>
      </c>
      <c r="N9" s="54">
        <v>296665</v>
      </c>
      <c r="O9" s="54">
        <v>5903696</v>
      </c>
      <c r="P9" s="54">
        <v>0</v>
      </c>
      <c r="Q9" s="54">
        <v>0</v>
      </c>
      <c r="R9" s="54">
        <v>5499573</v>
      </c>
      <c r="S9" s="54">
        <v>88515</v>
      </c>
      <c r="T9" s="54">
        <v>5588088</v>
      </c>
      <c r="U9" s="54">
        <v>0</v>
      </c>
      <c r="V9" s="54">
        <v>0</v>
      </c>
      <c r="W9" s="54">
        <v>2231229</v>
      </c>
      <c r="X9" s="54">
        <v>80573</v>
      </c>
      <c r="Y9" s="54">
        <v>2311802</v>
      </c>
      <c r="Z9" s="54">
        <v>0</v>
      </c>
      <c r="AA9" s="54">
        <v>0</v>
      </c>
      <c r="AB9" s="54">
        <v>2197115</v>
      </c>
      <c r="AC9" s="54">
        <v>26038</v>
      </c>
      <c r="AD9" s="54">
        <v>2223153</v>
      </c>
      <c r="AE9" s="54">
        <v>0</v>
      </c>
      <c r="AF9" s="54">
        <v>0</v>
      </c>
      <c r="AG9" s="54">
        <v>86031</v>
      </c>
      <c r="AH9" s="54">
        <v>3518</v>
      </c>
      <c r="AI9" s="54">
        <v>89549</v>
      </c>
      <c r="AJ9" s="54">
        <v>0</v>
      </c>
      <c r="AK9" s="54">
        <v>0</v>
      </c>
      <c r="AL9" s="54">
        <v>84478</v>
      </c>
      <c r="AM9" s="54">
        <v>1176</v>
      </c>
      <c r="AN9" s="54">
        <v>85654</v>
      </c>
      <c r="AO9" s="54">
        <v>0</v>
      </c>
      <c r="AP9" s="54">
        <v>0</v>
      </c>
      <c r="AQ9" s="54">
        <v>1782481</v>
      </c>
      <c r="AR9" s="54">
        <v>72296</v>
      </c>
      <c r="AS9" s="54">
        <v>1854777</v>
      </c>
      <c r="AT9" s="54">
        <v>0</v>
      </c>
      <c r="AU9" s="54">
        <v>0</v>
      </c>
      <c r="AV9" s="54">
        <v>1752008</v>
      </c>
      <c r="AW9" s="54">
        <v>24170</v>
      </c>
      <c r="AX9" s="54">
        <v>1776178</v>
      </c>
      <c r="AY9" s="54">
        <v>0</v>
      </c>
      <c r="AZ9" s="54">
        <v>0</v>
      </c>
      <c r="BA9" s="54">
        <v>13067</v>
      </c>
      <c r="BB9" s="54">
        <v>0</v>
      </c>
      <c r="BC9" s="54">
        <v>13067</v>
      </c>
      <c r="BD9" s="54">
        <v>0</v>
      </c>
      <c r="BE9" s="54">
        <v>0</v>
      </c>
      <c r="BF9" s="54">
        <v>13067</v>
      </c>
      <c r="BG9" s="54">
        <v>0</v>
      </c>
      <c r="BH9" s="54">
        <v>13067</v>
      </c>
      <c r="BI9" s="54">
        <v>0</v>
      </c>
      <c r="BJ9" s="54">
        <v>0</v>
      </c>
      <c r="BK9" s="54">
        <v>121999</v>
      </c>
      <c r="BL9" s="54">
        <v>4612</v>
      </c>
      <c r="BM9" s="54">
        <v>126611</v>
      </c>
      <c r="BN9" s="54">
        <v>0</v>
      </c>
      <c r="BO9" s="54">
        <v>0</v>
      </c>
      <c r="BP9" s="54">
        <v>120163</v>
      </c>
      <c r="BQ9" s="54">
        <v>644</v>
      </c>
      <c r="BR9" s="54">
        <v>120807</v>
      </c>
      <c r="BS9" s="54">
        <v>0</v>
      </c>
      <c r="BT9" s="54">
        <v>0</v>
      </c>
      <c r="BU9" s="54">
        <v>240718</v>
      </c>
      <c r="BV9" s="54">
        <v>147</v>
      </c>
      <c r="BW9" s="54">
        <v>240865</v>
      </c>
      <c r="BX9" s="54">
        <v>0</v>
      </c>
      <c r="BY9" s="54">
        <v>0</v>
      </c>
      <c r="BZ9" s="54">
        <v>240466</v>
      </c>
      <c r="CA9" s="54">
        <v>48</v>
      </c>
      <c r="CB9" s="54">
        <v>240514</v>
      </c>
      <c r="CC9" s="54">
        <v>0</v>
      </c>
      <c r="CD9" s="54">
        <v>0</v>
      </c>
      <c r="CE9" s="54">
        <v>2869937</v>
      </c>
      <c r="CF9" s="54">
        <v>200441</v>
      </c>
      <c r="CG9" s="54">
        <v>3070378</v>
      </c>
      <c r="CH9" s="54">
        <v>0</v>
      </c>
      <c r="CI9" s="54">
        <v>0</v>
      </c>
      <c r="CJ9" s="54">
        <v>2804326</v>
      </c>
      <c r="CK9" s="54">
        <v>57578</v>
      </c>
      <c r="CL9" s="54">
        <v>2861904</v>
      </c>
      <c r="CM9" s="54">
        <v>0</v>
      </c>
      <c r="CN9" s="54">
        <v>0</v>
      </c>
      <c r="CO9" s="54">
        <v>2801574</v>
      </c>
      <c r="CP9" s="54">
        <v>200441</v>
      </c>
      <c r="CQ9" s="54">
        <v>3002015</v>
      </c>
      <c r="CR9" s="54">
        <v>0</v>
      </c>
      <c r="CS9" s="54">
        <v>0</v>
      </c>
      <c r="CT9" s="54">
        <v>2735963</v>
      </c>
      <c r="CU9" s="54">
        <v>57578</v>
      </c>
      <c r="CV9" s="54">
        <v>2793541</v>
      </c>
      <c r="CW9" s="54">
        <v>0</v>
      </c>
      <c r="CX9" s="54">
        <v>0</v>
      </c>
      <c r="CY9" s="54">
        <v>869894</v>
      </c>
      <c r="CZ9" s="54">
        <v>62918</v>
      </c>
      <c r="DA9" s="54">
        <v>932812</v>
      </c>
      <c r="DB9" s="54">
        <v>0</v>
      </c>
      <c r="DC9" s="54">
        <v>0</v>
      </c>
      <c r="DD9" s="54">
        <v>849517</v>
      </c>
      <c r="DE9" s="54">
        <v>18074</v>
      </c>
      <c r="DF9" s="54">
        <v>867591</v>
      </c>
      <c r="DG9" s="54">
        <v>0</v>
      </c>
      <c r="DH9" s="54">
        <v>0</v>
      </c>
      <c r="DI9" s="54">
        <v>1510020</v>
      </c>
      <c r="DJ9" s="54">
        <v>109100</v>
      </c>
      <c r="DK9" s="54">
        <v>1619120</v>
      </c>
      <c r="DL9" s="54">
        <v>0</v>
      </c>
      <c r="DM9" s="54">
        <v>0</v>
      </c>
      <c r="DN9" s="54">
        <v>1474684</v>
      </c>
      <c r="DO9" s="54">
        <v>31339</v>
      </c>
      <c r="DP9" s="54">
        <v>1506023</v>
      </c>
      <c r="DQ9" s="54">
        <v>0</v>
      </c>
      <c r="DR9" s="54">
        <v>0</v>
      </c>
      <c r="DS9" s="54">
        <v>421660</v>
      </c>
      <c r="DT9" s="54">
        <v>28423</v>
      </c>
      <c r="DU9" s="54">
        <v>450083</v>
      </c>
      <c r="DV9" s="54">
        <v>0</v>
      </c>
      <c r="DW9" s="54">
        <v>0</v>
      </c>
      <c r="DX9" s="54">
        <v>411762</v>
      </c>
      <c r="DY9" s="54">
        <v>8165</v>
      </c>
      <c r="DZ9" s="54">
        <v>419927</v>
      </c>
      <c r="EA9" s="54">
        <v>0</v>
      </c>
      <c r="EB9" s="54">
        <v>0</v>
      </c>
      <c r="EC9" s="54">
        <v>68363</v>
      </c>
      <c r="ED9" s="54">
        <v>0</v>
      </c>
      <c r="EE9" s="54">
        <v>68363</v>
      </c>
      <c r="EF9" s="54">
        <v>0</v>
      </c>
      <c r="EG9" s="54">
        <v>0</v>
      </c>
      <c r="EH9" s="54">
        <v>68363</v>
      </c>
      <c r="EI9" s="54">
        <v>0</v>
      </c>
      <c r="EJ9" s="54">
        <v>68363</v>
      </c>
      <c r="EK9" s="54">
        <v>0</v>
      </c>
      <c r="EL9" s="54">
        <v>0</v>
      </c>
      <c r="EM9" s="54">
        <v>0</v>
      </c>
      <c r="EN9" s="54">
        <v>0</v>
      </c>
      <c r="EO9" s="54">
        <v>0</v>
      </c>
      <c r="EP9" s="54">
        <v>0</v>
      </c>
      <c r="EQ9" s="54">
        <v>0</v>
      </c>
      <c r="ER9" s="54">
        <v>0</v>
      </c>
      <c r="ES9" s="54">
        <v>0</v>
      </c>
      <c r="ET9" s="54">
        <v>0</v>
      </c>
      <c r="EU9" s="54">
        <v>0</v>
      </c>
      <c r="EV9" s="54">
        <v>0</v>
      </c>
      <c r="EW9" s="54">
        <v>0</v>
      </c>
      <c r="EX9" s="54">
        <v>0</v>
      </c>
      <c r="EY9" s="54">
        <v>0</v>
      </c>
      <c r="EZ9" s="54">
        <v>0</v>
      </c>
      <c r="FA9" s="54">
        <v>0</v>
      </c>
      <c r="FB9" s="54">
        <v>0</v>
      </c>
      <c r="FC9" s="54">
        <v>0</v>
      </c>
      <c r="FD9" s="54">
        <v>0</v>
      </c>
      <c r="FE9" s="54">
        <v>0</v>
      </c>
      <c r="FF9" s="54">
        <v>0</v>
      </c>
      <c r="FG9" s="54">
        <v>215898</v>
      </c>
      <c r="FH9" s="54">
        <v>15646</v>
      </c>
      <c r="FI9" s="54">
        <v>231544</v>
      </c>
      <c r="FJ9" s="54">
        <v>0</v>
      </c>
      <c r="FK9" s="54">
        <v>0</v>
      </c>
      <c r="FL9" s="54">
        <v>208165</v>
      </c>
      <c r="FM9" s="54">
        <v>4894</v>
      </c>
      <c r="FN9" s="54">
        <v>213059</v>
      </c>
      <c r="FO9" s="54">
        <v>0</v>
      </c>
      <c r="FP9" s="54">
        <v>0</v>
      </c>
      <c r="FQ9" s="54">
        <v>286164</v>
      </c>
      <c r="FR9" s="54">
        <v>0</v>
      </c>
      <c r="FS9" s="54">
        <v>286164</v>
      </c>
      <c r="FT9" s="54">
        <v>0</v>
      </c>
      <c r="FU9" s="54">
        <v>0</v>
      </c>
      <c r="FV9" s="54">
        <v>286164</v>
      </c>
      <c r="FW9" s="54">
        <v>0</v>
      </c>
      <c r="FX9" s="54">
        <v>286164</v>
      </c>
      <c r="FY9" s="54">
        <v>0</v>
      </c>
      <c r="FZ9" s="54">
        <v>0</v>
      </c>
      <c r="GA9" s="54">
        <v>3803</v>
      </c>
      <c r="GB9" s="54">
        <v>5</v>
      </c>
      <c r="GC9" s="54">
        <v>3808</v>
      </c>
      <c r="GD9" s="54">
        <v>0</v>
      </c>
      <c r="GE9" s="54">
        <v>0</v>
      </c>
      <c r="GF9" s="54">
        <v>3803</v>
      </c>
      <c r="GG9" s="54">
        <v>5</v>
      </c>
      <c r="GH9" s="54">
        <v>3808</v>
      </c>
      <c r="GI9" s="54">
        <v>0</v>
      </c>
      <c r="GJ9" s="54">
        <v>0</v>
      </c>
      <c r="GK9" s="54">
        <v>0</v>
      </c>
      <c r="GL9" s="54">
        <v>0</v>
      </c>
      <c r="GM9" s="54">
        <v>0</v>
      </c>
      <c r="GN9" s="54">
        <v>0</v>
      </c>
      <c r="GO9" s="54">
        <v>0</v>
      </c>
      <c r="GP9" s="54">
        <v>0</v>
      </c>
      <c r="GQ9" s="54">
        <v>0</v>
      </c>
      <c r="GR9" s="54">
        <v>0</v>
      </c>
      <c r="GS9" s="54">
        <v>0</v>
      </c>
      <c r="GT9" s="54">
        <v>0</v>
      </c>
      <c r="GU9" s="54">
        <v>0</v>
      </c>
      <c r="GV9" s="54">
        <v>0</v>
      </c>
      <c r="GW9" s="54">
        <v>0</v>
      </c>
      <c r="GX9" s="54">
        <v>0</v>
      </c>
      <c r="GY9" s="54">
        <v>0</v>
      </c>
      <c r="GZ9" s="54">
        <v>0</v>
      </c>
      <c r="HA9" s="54">
        <v>0</v>
      </c>
      <c r="HB9" s="54">
        <v>0</v>
      </c>
      <c r="HC9" s="54">
        <v>0</v>
      </c>
      <c r="HD9" s="54">
        <v>0</v>
      </c>
      <c r="HE9" s="54">
        <v>0</v>
      </c>
      <c r="HF9" s="54">
        <v>0</v>
      </c>
      <c r="HG9" s="54">
        <v>0</v>
      </c>
      <c r="HH9" s="54">
        <v>0</v>
      </c>
      <c r="HI9" s="54">
        <v>0</v>
      </c>
      <c r="HJ9" s="54">
        <v>0</v>
      </c>
      <c r="HK9" s="54">
        <v>0</v>
      </c>
      <c r="HL9" s="54">
        <v>0</v>
      </c>
      <c r="HM9" s="54">
        <v>0</v>
      </c>
      <c r="HN9" s="54">
        <v>0</v>
      </c>
      <c r="HO9" s="54">
        <v>0</v>
      </c>
      <c r="HP9" s="54">
        <v>0</v>
      </c>
      <c r="HQ9" s="54">
        <v>0</v>
      </c>
      <c r="HR9" s="54">
        <v>0</v>
      </c>
      <c r="HS9" s="54">
        <v>0</v>
      </c>
      <c r="HT9" s="54">
        <v>0</v>
      </c>
      <c r="HU9" s="54">
        <v>0</v>
      </c>
      <c r="HV9" s="54">
        <v>0</v>
      </c>
      <c r="HW9" s="54">
        <v>0</v>
      </c>
      <c r="HX9" s="54">
        <v>0</v>
      </c>
      <c r="HY9" s="54">
        <v>0</v>
      </c>
      <c r="HZ9" s="54">
        <v>0</v>
      </c>
      <c r="IA9" s="54">
        <v>0</v>
      </c>
      <c r="IB9" s="54">
        <v>0</v>
      </c>
      <c r="IC9" s="54">
        <v>0</v>
      </c>
      <c r="ID9" s="54">
        <v>0</v>
      </c>
      <c r="IE9" s="54">
        <v>0</v>
      </c>
      <c r="IF9" s="54">
        <v>0</v>
      </c>
      <c r="IG9" s="54">
        <v>0</v>
      </c>
      <c r="IH9" s="54">
        <v>0</v>
      </c>
      <c r="II9" s="54">
        <v>0</v>
      </c>
      <c r="IJ9" s="54">
        <v>0</v>
      </c>
      <c r="IK9" s="54">
        <v>0</v>
      </c>
      <c r="IL9" s="54">
        <v>0</v>
      </c>
      <c r="IM9" s="54">
        <v>0</v>
      </c>
      <c r="IN9" s="54">
        <v>0</v>
      </c>
      <c r="IO9" s="54">
        <v>0</v>
      </c>
      <c r="IP9" s="54">
        <v>0</v>
      </c>
      <c r="IQ9" s="54">
        <v>0</v>
      </c>
      <c r="IR9">
        <v>0</v>
      </c>
      <c r="IS9" s="54">
        <v>0</v>
      </c>
      <c r="IT9" s="54">
        <v>0</v>
      </c>
      <c r="IU9" s="54">
        <v>0</v>
      </c>
      <c r="IV9" s="54">
        <v>0</v>
      </c>
    </row>
    <row r="10" spans="1:256" x14ac:dyDescent="0.15">
      <c r="A10" s="54" t="str">
        <f>T("472115")</f>
        <v>472115</v>
      </c>
      <c r="B10" s="54" t="s">
        <v>66</v>
      </c>
      <c r="C10" s="54">
        <v>14932914</v>
      </c>
      <c r="D10" s="54">
        <v>672754</v>
      </c>
      <c r="E10" s="54">
        <v>15605668</v>
      </c>
      <c r="F10" s="54">
        <v>0</v>
      </c>
      <c r="G10" s="54">
        <v>0</v>
      </c>
      <c r="H10" s="54">
        <v>14652613</v>
      </c>
      <c r="I10" s="54">
        <v>263994</v>
      </c>
      <c r="J10" s="54">
        <v>14916607</v>
      </c>
      <c r="K10" s="54">
        <v>0</v>
      </c>
      <c r="L10" s="54">
        <v>0</v>
      </c>
      <c r="M10" s="54">
        <v>14932914</v>
      </c>
      <c r="N10" s="54">
        <v>672754</v>
      </c>
      <c r="O10" s="54">
        <v>15605668</v>
      </c>
      <c r="P10" s="54">
        <v>0</v>
      </c>
      <c r="Q10" s="54">
        <v>0</v>
      </c>
      <c r="R10" s="54">
        <v>14652613</v>
      </c>
      <c r="S10" s="54">
        <v>263994</v>
      </c>
      <c r="T10" s="54">
        <v>14916607</v>
      </c>
      <c r="U10" s="54">
        <v>0</v>
      </c>
      <c r="V10" s="54">
        <v>0</v>
      </c>
      <c r="W10" s="54">
        <v>5887865</v>
      </c>
      <c r="X10" s="54">
        <v>271918</v>
      </c>
      <c r="Y10" s="54">
        <v>6159783</v>
      </c>
      <c r="Z10" s="54">
        <v>0</v>
      </c>
      <c r="AA10" s="54">
        <v>0</v>
      </c>
      <c r="AB10" s="54">
        <v>5778104</v>
      </c>
      <c r="AC10" s="54">
        <v>98138</v>
      </c>
      <c r="AD10" s="54">
        <v>5876242</v>
      </c>
      <c r="AE10" s="54">
        <v>0</v>
      </c>
      <c r="AF10" s="54">
        <v>0</v>
      </c>
      <c r="AG10" s="54">
        <v>198001</v>
      </c>
      <c r="AH10" s="54">
        <v>11262</v>
      </c>
      <c r="AI10" s="54">
        <v>209263</v>
      </c>
      <c r="AJ10" s="54">
        <v>0</v>
      </c>
      <c r="AK10" s="54">
        <v>0</v>
      </c>
      <c r="AL10" s="54">
        <v>195981</v>
      </c>
      <c r="AM10" s="54">
        <v>4082</v>
      </c>
      <c r="AN10" s="54">
        <v>200063</v>
      </c>
      <c r="AO10" s="54">
        <v>0</v>
      </c>
      <c r="AP10" s="54">
        <v>0</v>
      </c>
      <c r="AQ10" s="54">
        <v>5022796</v>
      </c>
      <c r="AR10" s="54">
        <v>251040</v>
      </c>
      <c r="AS10" s="54">
        <v>5273836</v>
      </c>
      <c r="AT10" s="54">
        <v>0</v>
      </c>
      <c r="AU10" s="54">
        <v>0</v>
      </c>
      <c r="AV10" s="54">
        <v>4918152</v>
      </c>
      <c r="AW10" s="54">
        <v>90989</v>
      </c>
      <c r="AX10" s="54">
        <v>5009141</v>
      </c>
      <c r="AY10" s="54">
        <v>0</v>
      </c>
      <c r="AZ10" s="54">
        <v>0</v>
      </c>
      <c r="BA10" s="54">
        <v>28877</v>
      </c>
      <c r="BB10" s="54">
        <v>0</v>
      </c>
      <c r="BC10" s="54">
        <v>28877</v>
      </c>
      <c r="BD10" s="54">
        <v>0</v>
      </c>
      <c r="BE10" s="54">
        <v>0</v>
      </c>
      <c r="BF10" s="54">
        <v>28877</v>
      </c>
      <c r="BG10" s="54">
        <v>0</v>
      </c>
      <c r="BH10" s="54">
        <v>28877</v>
      </c>
      <c r="BI10" s="54">
        <v>0</v>
      </c>
      <c r="BJ10" s="54">
        <v>0</v>
      </c>
      <c r="BK10" s="54">
        <v>234445</v>
      </c>
      <c r="BL10" s="54">
        <v>1857</v>
      </c>
      <c r="BM10" s="54">
        <v>236302</v>
      </c>
      <c r="BN10" s="54">
        <v>0</v>
      </c>
      <c r="BO10" s="54">
        <v>0</v>
      </c>
      <c r="BP10" s="54">
        <v>231703</v>
      </c>
      <c r="BQ10" s="54">
        <v>592</v>
      </c>
      <c r="BR10" s="54">
        <v>232295</v>
      </c>
      <c r="BS10" s="54">
        <v>0</v>
      </c>
      <c r="BT10" s="54">
        <v>0</v>
      </c>
      <c r="BU10" s="54">
        <v>432623</v>
      </c>
      <c r="BV10" s="54">
        <v>7759</v>
      </c>
      <c r="BW10" s="54">
        <v>440382</v>
      </c>
      <c r="BX10" s="54">
        <v>0</v>
      </c>
      <c r="BY10" s="54">
        <v>0</v>
      </c>
      <c r="BZ10" s="54">
        <v>432268</v>
      </c>
      <c r="CA10" s="54">
        <v>2475</v>
      </c>
      <c r="CB10" s="54">
        <v>434743</v>
      </c>
      <c r="CC10" s="54">
        <v>0</v>
      </c>
      <c r="CD10" s="54">
        <v>0</v>
      </c>
      <c r="CE10" s="54">
        <v>7942365</v>
      </c>
      <c r="CF10" s="54">
        <v>369102</v>
      </c>
      <c r="CG10" s="54">
        <v>8311467</v>
      </c>
      <c r="CH10" s="54">
        <v>0</v>
      </c>
      <c r="CI10" s="54">
        <v>0</v>
      </c>
      <c r="CJ10" s="54">
        <v>7789025</v>
      </c>
      <c r="CK10" s="54">
        <v>153324</v>
      </c>
      <c r="CL10" s="54">
        <v>7942349</v>
      </c>
      <c r="CM10" s="54">
        <v>0</v>
      </c>
      <c r="CN10" s="54">
        <v>0</v>
      </c>
      <c r="CO10" s="54">
        <v>7777659</v>
      </c>
      <c r="CP10" s="54">
        <v>369102</v>
      </c>
      <c r="CQ10" s="54">
        <v>8146761</v>
      </c>
      <c r="CR10" s="54">
        <v>0</v>
      </c>
      <c r="CS10" s="54">
        <v>0</v>
      </c>
      <c r="CT10" s="54">
        <v>7624319</v>
      </c>
      <c r="CU10" s="54">
        <v>153324</v>
      </c>
      <c r="CV10" s="54">
        <v>7777643</v>
      </c>
      <c r="CW10" s="54">
        <v>0</v>
      </c>
      <c r="CX10" s="54">
        <v>0</v>
      </c>
      <c r="CY10" s="54">
        <v>3575764</v>
      </c>
      <c r="CZ10" s="54">
        <v>172196</v>
      </c>
      <c r="DA10" s="54">
        <v>3747960</v>
      </c>
      <c r="DB10" s="54">
        <v>0</v>
      </c>
      <c r="DC10" s="54">
        <v>0</v>
      </c>
      <c r="DD10" s="54">
        <v>3505266</v>
      </c>
      <c r="DE10" s="54">
        <v>71530</v>
      </c>
      <c r="DF10" s="54">
        <v>3576796</v>
      </c>
      <c r="DG10" s="54">
        <v>0</v>
      </c>
      <c r="DH10" s="54">
        <v>0</v>
      </c>
      <c r="DI10" s="54">
        <v>3640861</v>
      </c>
      <c r="DJ10" s="54">
        <v>173998</v>
      </c>
      <c r="DK10" s="54">
        <v>3814859</v>
      </c>
      <c r="DL10" s="54">
        <v>0</v>
      </c>
      <c r="DM10" s="54">
        <v>0</v>
      </c>
      <c r="DN10" s="54">
        <v>3569080</v>
      </c>
      <c r="DO10" s="54">
        <v>72278</v>
      </c>
      <c r="DP10" s="54">
        <v>3641358</v>
      </c>
      <c r="DQ10" s="54">
        <v>0</v>
      </c>
      <c r="DR10" s="54">
        <v>0</v>
      </c>
      <c r="DS10" s="54">
        <v>561034</v>
      </c>
      <c r="DT10" s="54">
        <v>22908</v>
      </c>
      <c r="DU10" s="54">
        <v>583942</v>
      </c>
      <c r="DV10" s="54">
        <v>0</v>
      </c>
      <c r="DW10" s="54">
        <v>0</v>
      </c>
      <c r="DX10" s="54">
        <v>549973</v>
      </c>
      <c r="DY10" s="54">
        <v>9516</v>
      </c>
      <c r="DZ10" s="54">
        <v>559489</v>
      </c>
      <c r="EA10" s="54">
        <v>0</v>
      </c>
      <c r="EB10" s="54">
        <v>0</v>
      </c>
      <c r="EC10" s="54">
        <v>164706</v>
      </c>
      <c r="ED10" s="54">
        <v>0</v>
      </c>
      <c r="EE10" s="54">
        <v>164706</v>
      </c>
      <c r="EF10" s="54">
        <v>0</v>
      </c>
      <c r="EG10" s="54">
        <v>0</v>
      </c>
      <c r="EH10" s="54">
        <v>164706</v>
      </c>
      <c r="EI10" s="54">
        <v>0</v>
      </c>
      <c r="EJ10" s="54">
        <v>164706</v>
      </c>
      <c r="EK10" s="54">
        <v>0</v>
      </c>
      <c r="EL10" s="54">
        <v>0</v>
      </c>
      <c r="EM10" s="54">
        <v>0</v>
      </c>
      <c r="EN10" s="54">
        <v>0</v>
      </c>
      <c r="EO10" s="54">
        <v>0</v>
      </c>
      <c r="EP10" s="54">
        <v>0</v>
      </c>
      <c r="EQ10" s="54">
        <v>0</v>
      </c>
      <c r="ER10" s="54">
        <v>0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4">
        <v>0</v>
      </c>
      <c r="EZ10" s="54">
        <v>0</v>
      </c>
      <c r="FA10" s="54">
        <v>0</v>
      </c>
      <c r="FB10" s="54">
        <v>0</v>
      </c>
      <c r="FC10" s="54">
        <v>0</v>
      </c>
      <c r="FD10" s="54">
        <v>0</v>
      </c>
      <c r="FE10" s="54">
        <v>0</v>
      </c>
      <c r="FF10" s="54">
        <v>0</v>
      </c>
      <c r="FG10" s="54">
        <v>433014</v>
      </c>
      <c r="FH10" s="54">
        <v>31734</v>
      </c>
      <c r="FI10" s="54">
        <v>464748</v>
      </c>
      <c r="FJ10" s="54">
        <v>0</v>
      </c>
      <c r="FK10" s="54">
        <v>0</v>
      </c>
      <c r="FL10" s="54">
        <v>415814</v>
      </c>
      <c r="FM10" s="54">
        <v>12532</v>
      </c>
      <c r="FN10" s="54">
        <v>428346</v>
      </c>
      <c r="FO10" s="54">
        <v>0</v>
      </c>
      <c r="FP10" s="54">
        <v>0</v>
      </c>
      <c r="FQ10" s="54">
        <v>669670</v>
      </c>
      <c r="FR10" s="54">
        <v>0</v>
      </c>
      <c r="FS10" s="54">
        <v>669670</v>
      </c>
      <c r="FT10" s="54">
        <v>0</v>
      </c>
      <c r="FU10" s="54">
        <v>0</v>
      </c>
      <c r="FV10" s="54">
        <v>669670</v>
      </c>
      <c r="FW10" s="54">
        <v>0</v>
      </c>
      <c r="FX10" s="54">
        <v>669670</v>
      </c>
      <c r="FY10" s="54">
        <v>0</v>
      </c>
      <c r="FZ10" s="54">
        <v>0</v>
      </c>
      <c r="GA10" s="54">
        <v>0</v>
      </c>
      <c r="GB10" s="54">
        <v>0</v>
      </c>
      <c r="GC10" s="54">
        <v>0</v>
      </c>
      <c r="GD10" s="54">
        <v>0</v>
      </c>
      <c r="GE10" s="54">
        <v>0</v>
      </c>
      <c r="GF10" s="54">
        <v>0</v>
      </c>
      <c r="GG10" s="54">
        <v>0</v>
      </c>
      <c r="GH10" s="54">
        <v>0</v>
      </c>
      <c r="GI10" s="54">
        <v>0</v>
      </c>
      <c r="GJ10" s="54">
        <v>0</v>
      </c>
      <c r="GK10" s="54">
        <v>0</v>
      </c>
      <c r="GL10" s="54">
        <v>0</v>
      </c>
      <c r="GM10" s="54">
        <v>0</v>
      </c>
      <c r="GN10" s="54">
        <v>0</v>
      </c>
      <c r="GO10" s="54">
        <v>0</v>
      </c>
      <c r="GP10" s="54">
        <v>0</v>
      </c>
      <c r="GQ10" s="54">
        <v>0</v>
      </c>
      <c r="GR10" s="54">
        <v>0</v>
      </c>
      <c r="GS10" s="54">
        <v>0</v>
      </c>
      <c r="GT10" s="54">
        <v>0</v>
      </c>
      <c r="GU10" s="54">
        <v>0</v>
      </c>
      <c r="GV10" s="54">
        <v>0</v>
      </c>
      <c r="GW10" s="54">
        <v>0</v>
      </c>
      <c r="GX10" s="54">
        <v>0</v>
      </c>
      <c r="GY10" s="54">
        <v>0</v>
      </c>
      <c r="GZ10" s="54">
        <v>0</v>
      </c>
      <c r="HA10" s="54">
        <v>0</v>
      </c>
      <c r="HB10" s="54">
        <v>0</v>
      </c>
      <c r="HC10" s="54">
        <v>0</v>
      </c>
      <c r="HD10" s="54">
        <v>0</v>
      </c>
      <c r="HE10" s="54">
        <v>0</v>
      </c>
      <c r="HF10" s="54">
        <v>0</v>
      </c>
      <c r="HG10" s="54">
        <v>0</v>
      </c>
      <c r="HH10" s="54">
        <v>0</v>
      </c>
      <c r="HI10" s="54">
        <v>0</v>
      </c>
      <c r="HJ10" s="54">
        <v>0</v>
      </c>
      <c r="HK10" s="54">
        <v>0</v>
      </c>
      <c r="HL10" s="54">
        <v>0</v>
      </c>
      <c r="HM10" s="54">
        <v>0</v>
      </c>
      <c r="HN10" s="54">
        <v>0</v>
      </c>
      <c r="HO10" s="54">
        <v>0</v>
      </c>
      <c r="HP10" s="54">
        <v>0</v>
      </c>
      <c r="HQ10" s="54">
        <v>0</v>
      </c>
      <c r="HR10" s="54">
        <v>0</v>
      </c>
      <c r="HS10" s="54">
        <v>0</v>
      </c>
      <c r="HT10" s="54">
        <v>0</v>
      </c>
      <c r="HU10" s="54">
        <v>0</v>
      </c>
      <c r="HV10" s="54">
        <v>0</v>
      </c>
      <c r="HW10" s="54">
        <v>0</v>
      </c>
      <c r="HX10" s="54">
        <v>0</v>
      </c>
      <c r="HY10" s="54">
        <v>0</v>
      </c>
      <c r="HZ10" s="54">
        <v>0</v>
      </c>
      <c r="IA10" s="54">
        <v>0</v>
      </c>
      <c r="IB10" s="54">
        <v>0</v>
      </c>
      <c r="IC10" s="54">
        <v>0</v>
      </c>
      <c r="ID10" s="54">
        <v>0</v>
      </c>
      <c r="IE10" s="54">
        <v>0</v>
      </c>
      <c r="IF10" s="54">
        <v>0</v>
      </c>
      <c r="IG10" s="54">
        <v>0</v>
      </c>
      <c r="IH10" s="54">
        <v>0</v>
      </c>
      <c r="II10" s="54">
        <v>0</v>
      </c>
      <c r="IJ10" s="54">
        <v>0</v>
      </c>
      <c r="IK10" s="54">
        <v>0</v>
      </c>
      <c r="IL10" s="54">
        <v>0</v>
      </c>
      <c r="IM10" s="54">
        <v>0</v>
      </c>
      <c r="IN10" s="54">
        <v>0</v>
      </c>
      <c r="IO10" s="54">
        <v>0</v>
      </c>
      <c r="IP10" s="54">
        <v>0</v>
      </c>
      <c r="IQ10" s="54">
        <v>0</v>
      </c>
      <c r="IR10">
        <v>0</v>
      </c>
      <c r="IS10" s="54">
        <v>0</v>
      </c>
      <c r="IT10" s="54">
        <v>0</v>
      </c>
      <c r="IU10" s="54">
        <v>0</v>
      </c>
      <c r="IV10" s="54">
        <v>0</v>
      </c>
    </row>
    <row r="11" spans="1:256" x14ac:dyDescent="0.15">
      <c r="A11" s="54" t="str">
        <f>T("472123")</f>
        <v>472123</v>
      </c>
      <c r="B11" s="54" t="s">
        <v>67</v>
      </c>
      <c r="C11" s="54">
        <v>6198345</v>
      </c>
      <c r="D11" s="54">
        <v>204494</v>
      </c>
      <c r="E11" s="54">
        <v>6402839</v>
      </c>
      <c r="F11" s="54">
        <v>0</v>
      </c>
      <c r="G11" s="54">
        <v>0</v>
      </c>
      <c r="H11" s="54">
        <v>6131428</v>
      </c>
      <c r="I11" s="54">
        <v>75570</v>
      </c>
      <c r="J11" s="54">
        <v>6206998</v>
      </c>
      <c r="K11" s="54">
        <v>0</v>
      </c>
      <c r="L11" s="54">
        <v>0</v>
      </c>
      <c r="M11" s="54">
        <v>6198345</v>
      </c>
      <c r="N11" s="54">
        <v>204494</v>
      </c>
      <c r="O11" s="54">
        <v>6402839</v>
      </c>
      <c r="P11" s="54">
        <v>0</v>
      </c>
      <c r="Q11" s="54">
        <v>0</v>
      </c>
      <c r="R11" s="54">
        <v>6131428</v>
      </c>
      <c r="S11" s="54">
        <v>75570</v>
      </c>
      <c r="T11" s="54">
        <v>6206998</v>
      </c>
      <c r="U11" s="54">
        <v>0</v>
      </c>
      <c r="V11" s="54">
        <v>0</v>
      </c>
      <c r="W11" s="54">
        <v>2867654</v>
      </c>
      <c r="X11" s="54">
        <v>78748</v>
      </c>
      <c r="Y11" s="54">
        <v>2946402</v>
      </c>
      <c r="Z11" s="54">
        <v>0</v>
      </c>
      <c r="AA11" s="54">
        <v>0</v>
      </c>
      <c r="AB11" s="54">
        <v>2841496</v>
      </c>
      <c r="AC11" s="54">
        <v>24428</v>
      </c>
      <c r="AD11" s="54">
        <v>2865924</v>
      </c>
      <c r="AE11" s="54">
        <v>0</v>
      </c>
      <c r="AF11" s="54">
        <v>0</v>
      </c>
      <c r="AG11" s="54">
        <v>83032</v>
      </c>
      <c r="AH11" s="54">
        <v>2534</v>
      </c>
      <c r="AI11" s="54">
        <v>85566</v>
      </c>
      <c r="AJ11" s="54">
        <v>0</v>
      </c>
      <c r="AK11" s="54">
        <v>0</v>
      </c>
      <c r="AL11" s="54">
        <v>82197</v>
      </c>
      <c r="AM11" s="54">
        <v>802</v>
      </c>
      <c r="AN11" s="54">
        <v>82999</v>
      </c>
      <c r="AO11" s="54">
        <v>0</v>
      </c>
      <c r="AP11" s="54">
        <v>0</v>
      </c>
      <c r="AQ11" s="54">
        <v>2415014</v>
      </c>
      <c r="AR11" s="54">
        <v>73689</v>
      </c>
      <c r="AS11" s="54">
        <v>2488703</v>
      </c>
      <c r="AT11" s="54">
        <v>0</v>
      </c>
      <c r="AU11" s="54">
        <v>0</v>
      </c>
      <c r="AV11" s="54">
        <v>2390720</v>
      </c>
      <c r="AW11" s="54">
        <v>23322</v>
      </c>
      <c r="AX11" s="54">
        <v>2414042</v>
      </c>
      <c r="AY11" s="54">
        <v>0</v>
      </c>
      <c r="AZ11" s="54">
        <v>0</v>
      </c>
      <c r="BA11" s="54">
        <v>20701</v>
      </c>
      <c r="BB11" s="54">
        <v>0</v>
      </c>
      <c r="BC11" s="54">
        <v>20701</v>
      </c>
      <c r="BD11" s="54">
        <v>0</v>
      </c>
      <c r="BE11" s="54">
        <v>0</v>
      </c>
      <c r="BF11" s="54">
        <v>20701</v>
      </c>
      <c r="BG11" s="54">
        <v>0</v>
      </c>
      <c r="BH11" s="54">
        <v>20701</v>
      </c>
      <c r="BI11" s="54">
        <v>0</v>
      </c>
      <c r="BJ11" s="54">
        <v>0</v>
      </c>
      <c r="BK11" s="54">
        <v>151192</v>
      </c>
      <c r="BL11" s="54">
        <v>2250</v>
      </c>
      <c r="BM11" s="54">
        <v>153442</v>
      </c>
      <c r="BN11" s="54">
        <v>0</v>
      </c>
      <c r="BO11" s="54">
        <v>0</v>
      </c>
      <c r="BP11" s="54">
        <v>149269</v>
      </c>
      <c r="BQ11" s="54">
        <v>276</v>
      </c>
      <c r="BR11" s="54">
        <v>149545</v>
      </c>
      <c r="BS11" s="54">
        <v>0</v>
      </c>
      <c r="BT11" s="54">
        <v>0</v>
      </c>
      <c r="BU11" s="54">
        <v>218416</v>
      </c>
      <c r="BV11" s="54">
        <v>275</v>
      </c>
      <c r="BW11" s="54">
        <v>218691</v>
      </c>
      <c r="BX11" s="54">
        <v>0</v>
      </c>
      <c r="BY11" s="54">
        <v>0</v>
      </c>
      <c r="BZ11" s="54">
        <v>219310</v>
      </c>
      <c r="CA11" s="54">
        <v>28</v>
      </c>
      <c r="CB11" s="54">
        <v>219338</v>
      </c>
      <c r="CC11" s="54">
        <v>0</v>
      </c>
      <c r="CD11" s="54">
        <v>0</v>
      </c>
      <c r="CE11" s="54">
        <v>2839152</v>
      </c>
      <c r="CF11" s="54">
        <v>113711</v>
      </c>
      <c r="CG11" s="54">
        <v>2952863</v>
      </c>
      <c r="CH11" s="54">
        <v>0</v>
      </c>
      <c r="CI11" s="54">
        <v>0</v>
      </c>
      <c r="CJ11" s="54">
        <v>2803403</v>
      </c>
      <c r="CK11" s="54">
        <v>46317</v>
      </c>
      <c r="CL11" s="54">
        <v>2849720</v>
      </c>
      <c r="CM11" s="54">
        <v>0</v>
      </c>
      <c r="CN11" s="54">
        <v>0</v>
      </c>
      <c r="CO11" s="54">
        <v>2767065</v>
      </c>
      <c r="CP11" s="54">
        <v>113711</v>
      </c>
      <c r="CQ11" s="54">
        <v>2880776</v>
      </c>
      <c r="CR11" s="54">
        <v>0</v>
      </c>
      <c r="CS11" s="54">
        <v>0</v>
      </c>
      <c r="CT11" s="54">
        <v>2731316</v>
      </c>
      <c r="CU11" s="54">
        <v>46317</v>
      </c>
      <c r="CV11" s="54">
        <v>2777633</v>
      </c>
      <c r="CW11" s="54">
        <v>0</v>
      </c>
      <c r="CX11" s="54">
        <v>0</v>
      </c>
      <c r="CY11" s="54">
        <v>1000507</v>
      </c>
      <c r="CZ11" s="54">
        <v>41115</v>
      </c>
      <c r="DA11" s="54">
        <v>1041622</v>
      </c>
      <c r="DB11" s="54">
        <v>0</v>
      </c>
      <c r="DC11" s="54">
        <v>0</v>
      </c>
      <c r="DD11" s="54">
        <v>987581</v>
      </c>
      <c r="DE11" s="54">
        <v>16747</v>
      </c>
      <c r="DF11" s="54">
        <v>1004328</v>
      </c>
      <c r="DG11" s="54">
        <v>0</v>
      </c>
      <c r="DH11" s="54">
        <v>0</v>
      </c>
      <c r="DI11" s="54">
        <v>1502688</v>
      </c>
      <c r="DJ11" s="54">
        <v>61752</v>
      </c>
      <c r="DK11" s="54">
        <v>1564440</v>
      </c>
      <c r="DL11" s="54">
        <v>0</v>
      </c>
      <c r="DM11" s="54">
        <v>0</v>
      </c>
      <c r="DN11" s="54">
        <v>1483274</v>
      </c>
      <c r="DO11" s="54">
        <v>25153</v>
      </c>
      <c r="DP11" s="54">
        <v>1508427</v>
      </c>
      <c r="DQ11" s="54">
        <v>0</v>
      </c>
      <c r="DR11" s="54">
        <v>0</v>
      </c>
      <c r="DS11" s="54">
        <v>263870</v>
      </c>
      <c r="DT11" s="54">
        <v>10844</v>
      </c>
      <c r="DU11" s="54">
        <v>274714</v>
      </c>
      <c r="DV11" s="54">
        <v>0</v>
      </c>
      <c r="DW11" s="54">
        <v>0</v>
      </c>
      <c r="DX11" s="54">
        <v>260461</v>
      </c>
      <c r="DY11" s="54">
        <v>4417</v>
      </c>
      <c r="DZ11" s="54">
        <v>264878</v>
      </c>
      <c r="EA11" s="54">
        <v>0</v>
      </c>
      <c r="EB11" s="54">
        <v>0</v>
      </c>
      <c r="EC11" s="54">
        <v>72087</v>
      </c>
      <c r="ED11" s="54">
        <v>0</v>
      </c>
      <c r="EE11" s="54">
        <v>72087</v>
      </c>
      <c r="EF11" s="54">
        <v>0</v>
      </c>
      <c r="EG11" s="54">
        <v>0</v>
      </c>
      <c r="EH11" s="54">
        <v>72087</v>
      </c>
      <c r="EI11" s="54">
        <v>0</v>
      </c>
      <c r="EJ11" s="54">
        <v>72087</v>
      </c>
      <c r="EK11" s="54">
        <v>0</v>
      </c>
      <c r="EL11" s="54">
        <v>0</v>
      </c>
      <c r="EM11" s="54">
        <v>0</v>
      </c>
      <c r="EN11" s="54">
        <v>0</v>
      </c>
      <c r="EO11" s="54">
        <v>0</v>
      </c>
      <c r="EP11" s="54">
        <v>0</v>
      </c>
      <c r="EQ11" s="54">
        <v>0</v>
      </c>
      <c r="ER11" s="54">
        <v>0</v>
      </c>
      <c r="ES11" s="54">
        <v>0</v>
      </c>
      <c r="ET11" s="54">
        <v>0</v>
      </c>
      <c r="EU11" s="54">
        <v>0</v>
      </c>
      <c r="EV11" s="54">
        <v>0</v>
      </c>
      <c r="EW11" s="54">
        <v>0</v>
      </c>
      <c r="EX11" s="54">
        <v>0</v>
      </c>
      <c r="EY11" s="54">
        <v>0</v>
      </c>
      <c r="EZ11" s="54">
        <v>0</v>
      </c>
      <c r="FA11" s="54">
        <v>0</v>
      </c>
      <c r="FB11" s="54">
        <v>0</v>
      </c>
      <c r="FC11" s="54">
        <v>0</v>
      </c>
      <c r="FD11" s="54">
        <v>0</v>
      </c>
      <c r="FE11" s="54">
        <v>0</v>
      </c>
      <c r="FF11" s="54">
        <v>0</v>
      </c>
      <c r="FG11" s="54">
        <v>214648</v>
      </c>
      <c r="FH11" s="54">
        <v>12035</v>
      </c>
      <c r="FI11" s="54">
        <v>226683</v>
      </c>
      <c r="FJ11" s="54">
        <v>0</v>
      </c>
      <c r="FK11" s="54">
        <v>0</v>
      </c>
      <c r="FL11" s="54">
        <v>209638</v>
      </c>
      <c r="FM11" s="54">
        <v>4825</v>
      </c>
      <c r="FN11" s="54">
        <v>214463</v>
      </c>
      <c r="FO11" s="54">
        <v>0</v>
      </c>
      <c r="FP11" s="54">
        <v>0</v>
      </c>
      <c r="FQ11" s="54">
        <v>276891</v>
      </c>
      <c r="FR11" s="54">
        <v>0</v>
      </c>
      <c r="FS11" s="54">
        <v>276891</v>
      </c>
      <c r="FT11" s="54">
        <v>0</v>
      </c>
      <c r="FU11" s="54">
        <v>0</v>
      </c>
      <c r="FV11" s="54">
        <v>276891</v>
      </c>
      <c r="FW11" s="54">
        <v>0</v>
      </c>
      <c r="FX11" s="54">
        <v>276891</v>
      </c>
      <c r="FY11" s="54">
        <v>0</v>
      </c>
      <c r="FZ11" s="54">
        <v>0</v>
      </c>
      <c r="GA11" s="54">
        <v>0</v>
      </c>
      <c r="GB11" s="54">
        <v>0</v>
      </c>
      <c r="GC11" s="54">
        <v>0</v>
      </c>
      <c r="GD11" s="54">
        <v>0</v>
      </c>
      <c r="GE11" s="54">
        <v>0</v>
      </c>
      <c r="GF11" s="54">
        <v>0</v>
      </c>
      <c r="GG11" s="54">
        <v>0</v>
      </c>
      <c r="GH11" s="54">
        <v>0</v>
      </c>
      <c r="GI11" s="54">
        <v>0</v>
      </c>
      <c r="GJ11" s="54">
        <v>0</v>
      </c>
      <c r="GK11" s="54">
        <v>0</v>
      </c>
      <c r="GL11" s="54">
        <v>0</v>
      </c>
      <c r="GM11" s="54">
        <v>0</v>
      </c>
      <c r="GN11" s="54">
        <v>0</v>
      </c>
      <c r="GO11" s="54">
        <v>0</v>
      </c>
      <c r="GP11" s="54">
        <v>0</v>
      </c>
      <c r="GQ11" s="54">
        <v>0</v>
      </c>
      <c r="GR11" s="54">
        <v>0</v>
      </c>
      <c r="GS11" s="54">
        <v>0</v>
      </c>
      <c r="GT11" s="54">
        <v>0</v>
      </c>
      <c r="GU11" s="54">
        <v>0</v>
      </c>
      <c r="GV11" s="54">
        <v>0</v>
      </c>
      <c r="GW11" s="54">
        <v>0</v>
      </c>
      <c r="GX11" s="54">
        <v>0</v>
      </c>
      <c r="GY11" s="54">
        <v>0</v>
      </c>
      <c r="GZ11" s="54">
        <v>0</v>
      </c>
      <c r="HA11" s="54">
        <v>0</v>
      </c>
      <c r="HB11" s="54">
        <v>0</v>
      </c>
      <c r="HC11" s="54">
        <v>0</v>
      </c>
      <c r="HD11" s="54">
        <v>0</v>
      </c>
      <c r="HE11" s="54">
        <v>0</v>
      </c>
      <c r="HF11" s="54">
        <v>0</v>
      </c>
      <c r="HG11" s="54">
        <v>0</v>
      </c>
      <c r="HH11" s="54">
        <v>0</v>
      </c>
      <c r="HI11" s="54">
        <v>0</v>
      </c>
      <c r="HJ11" s="54">
        <v>0</v>
      </c>
      <c r="HK11" s="54">
        <v>0</v>
      </c>
      <c r="HL11" s="54">
        <v>0</v>
      </c>
      <c r="HM11" s="54">
        <v>0</v>
      </c>
      <c r="HN11" s="54">
        <v>0</v>
      </c>
      <c r="HO11" s="54">
        <v>0</v>
      </c>
      <c r="HP11" s="54">
        <v>0</v>
      </c>
      <c r="HQ11" s="54">
        <v>0</v>
      </c>
      <c r="HR11" s="54">
        <v>0</v>
      </c>
      <c r="HS11" s="54">
        <v>0</v>
      </c>
      <c r="HT11" s="54">
        <v>0</v>
      </c>
      <c r="HU11" s="54">
        <v>0</v>
      </c>
      <c r="HV11" s="54">
        <v>0</v>
      </c>
      <c r="HW11" s="54">
        <v>0</v>
      </c>
      <c r="HX11" s="54">
        <v>0</v>
      </c>
      <c r="HY11" s="54">
        <v>0</v>
      </c>
      <c r="HZ11" s="54">
        <v>0</v>
      </c>
      <c r="IA11" s="54">
        <v>0</v>
      </c>
      <c r="IB11" s="54">
        <v>0</v>
      </c>
      <c r="IC11" s="54">
        <v>0</v>
      </c>
      <c r="ID11" s="54">
        <v>0</v>
      </c>
      <c r="IE11" s="54">
        <v>0</v>
      </c>
      <c r="IF11" s="54">
        <v>0</v>
      </c>
      <c r="IG11" s="54">
        <v>0</v>
      </c>
      <c r="IH11" s="54">
        <v>0</v>
      </c>
      <c r="II11" s="54">
        <v>28896</v>
      </c>
      <c r="IJ11" s="54">
        <v>0</v>
      </c>
      <c r="IK11" s="54">
        <v>28896</v>
      </c>
      <c r="IL11" s="54">
        <v>0</v>
      </c>
      <c r="IM11" s="54">
        <v>0</v>
      </c>
      <c r="IN11" s="54">
        <v>28896</v>
      </c>
      <c r="IO11" s="54">
        <v>0</v>
      </c>
      <c r="IP11" s="54">
        <v>28896</v>
      </c>
      <c r="IQ11" s="54">
        <v>0</v>
      </c>
      <c r="IR11">
        <v>0</v>
      </c>
      <c r="IS11" s="54">
        <v>28896</v>
      </c>
      <c r="IT11" s="54">
        <v>0</v>
      </c>
      <c r="IU11" s="54">
        <v>28896</v>
      </c>
      <c r="IV11" s="54">
        <v>0</v>
      </c>
    </row>
    <row r="12" spans="1:256" x14ac:dyDescent="0.15">
      <c r="A12" s="54" t="str">
        <f>T("472131")</f>
        <v>472131</v>
      </c>
      <c r="B12" s="54" t="s">
        <v>68</v>
      </c>
      <c r="C12" s="54">
        <v>11449758</v>
      </c>
      <c r="D12" s="54">
        <v>570656</v>
      </c>
      <c r="E12" s="54">
        <v>12020414</v>
      </c>
      <c r="F12" s="54">
        <v>0</v>
      </c>
      <c r="G12" s="54">
        <v>0</v>
      </c>
      <c r="H12" s="54">
        <v>11234176</v>
      </c>
      <c r="I12" s="54">
        <v>258279</v>
      </c>
      <c r="J12" s="54">
        <v>11492455</v>
      </c>
      <c r="K12" s="54">
        <v>0</v>
      </c>
      <c r="L12" s="54">
        <v>0</v>
      </c>
      <c r="M12" s="54">
        <v>11449758</v>
      </c>
      <c r="N12" s="54">
        <v>570656</v>
      </c>
      <c r="O12" s="54">
        <v>12020414</v>
      </c>
      <c r="P12" s="54">
        <v>0</v>
      </c>
      <c r="Q12" s="54">
        <v>0</v>
      </c>
      <c r="R12" s="54">
        <v>11234176</v>
      </c>
      <c r="S12" s="54">
        <v>258279</v>
      </c>
      <c r="T12" s="54">
        <v>11492455</v>
      </c>
      <c r="U12" s="54">
        <v>0</v>
      </c>
      <c r="V12" s="54">
        <v>0</v>
      </c>
      <c r="W12" s="54">
        <v>4192223</v>
      </c>
      <c r="X12" s="54">
        <v>201408</v>
      </c>
      <c r="Y12" s="54">
        <v>4393631</v>
      </c>
      <c r="Z12" s="54">
        <v>0</v>
      </c>
      <c r="AA12" s="54">
        <v>0</v>
      </c>
      <c r="AB12" s="54">
        <v>4120211</v>
      </c>
      <c r="AC12" s="54">
        <v>86292</v>
      </c>
      <c r="AD12" s="54">
        <v>4206503</v>
      </c>
      <c r="AE12" s="54">
        <v>0</v>
      </c>
      <c r="AF12" s="54">
        <v>0</v>
      </c>
      <c r="AG12" s="54">
        <v>144621</v>
      </c>
      <c r="AH12" s="54">
        <v>7835</v>
      </c>
      <c r="AI12" s="54">
        <v>152456</v>
      </c>
      <c r="AJ12" s="54">
        <v>0</v>
      </c>
      <c r="AK12" s="54">
        <v>0</v>
      </c>
      <c r="AL12" s="54">
        <v>141837</v>
      </c>
      <c r="AM12" s="54">
        <v>3415</v>
      </c>
      <c r="AN12" s="54">
        <v>145252</v>
      </c>
      <c r="AO12" s="54">
        <v>0</v>
      </c>
      <c r="AP12" s="54">
        <v>0</v>
      </c>
      <c r="AQ12" s="54">
        <v>3470903</v>
      </c>
      <c r="AR12" s="54">
        <v>188025</v>
      </c>
      <c r="AS12" s="54">
        <v>3658928</v>
      </c>
      <c r="AT12" s="54">
        <v>0</v>
      </c>
      <c r="AU12" s="54">
        <v>0</v>
      </c>
      <c r="AV12" s="54">
        <v>3404090</v>
      </c>
      <c r="AW12" s="54">
        <v>81960</v>
      </c>
      <c r="AX12" s="54">
        <v>3486050</v>
      </c>
      <c r="AY12" s="54">
        <v>0</v>
      </c>
      <c r="AZ12" s="54">
        <v>0</v>
      </c>
      <c r="BA12" s="54">
        <v>17843</v>
      </c>
      <c r="BB12" s="54">
        <v>0</v>
      </c>
      <c r="BC12" s="54">
        <v>17843</v>
      </c>
      <c r="BD12" s="54">
        <v>0</v>
      </c>
      <c r="BE12" s="54">
        <v>0</v>
      </c>
      <c r="BF12" s="54">
        <v>17843</v>
      </c>
      <c r="BG12" s="54">
        <v>0</v>
      </c>
      <c r="BH12" s="54">
        <v>17843</v>
      </c>
      <c r="BI12" s="54">
        <v>0</v>
      </c>
      <c r="BJ12" s="54">
        <v>0</v>
      </c>
      <c r="BK12" s="54">
        <v>189757</v>
      </c>
      <c r="BL12" s="54">
        <v>1609</v>
      </c>
      <c r="BM12" s="54">
        <v>191366</v>
      </c>
      <c r="BN12" s="54">
        <v>0</v>
      </c>
      <c r="BO12" s="54">
        <v>0</v>
      </c>
      <c r="BP12" s="54">
        <v>188962</v>
      </c>
      <c r="BQ12" s="54">
        <v>266</v>
      </c>
      <c r="BR12" s="54">
        <v>189228</v>
      </c>
      <c r="BS12" s="54">
        <v>0</v>
      </c>
      <c r="BT12" s="54">
        <v>0</v>
      </c>
      <c r="BU12" s="54">
        <v>386942</v>
      </c>
      <c r="BV12" s="54">
        <v>3939</v>
      </c>
      <c r="BW12" s="54">
        <v>390881</v>
      </c>
      <c r="BX12" s="54">
        <v>0</v>
      </c>
      <c r="BY12" s="54">
        <v>0</v>
      </c>
      <c r="BZ12" s="54">
        <v>385322</v>
      </c>
      <c r="CA12" s="54">
        <v>651</v>
      </c>
      <c r="CB12" s="54">
        <v>385973</v>
      </c>
      <c r="CC12" s="54">
        <v>0</v>
      </c>
      <c r="CD12" s="54">
        <v>0</v>
      </c>
      <c r="CE12" s="54">
        <v>6231574</v>
      </c>
      <c r="CF12" s="54">
        <v>312554</v>
      </c>
      <c r="CG12" s="54">
        <v>6544128</v>
      </c>
      <c r="CH12" s="54">
        <v>0</v>
      </c>
      <c r="CI12" s="54">
        <v>0</v>
      </c>
      <c r="CJ12" s="54">
        <v>6109170</v>
      </c>
      <c r="CK12" s="54">
        <v>149790</v>
      </c>
      <c r="CL12" s="54">
        <v>6258960</v>
      </c>
      <c r="CM12" s="54">
        <v>0</v>
      </c>
      <c r="CN12" s="54">
        <v>0</v>
      </c>
      <c r="CO12" s="54">
        <v>5964832</v>
      </c>
      <c r="CP12" s="54">
        <v>312554</v>
      </c>
      <c r="CQ12" s="54">
        <v>6277386</v>
      </c>
      <c r="CR12" s="54">
        <v>0</v>
      </c>
      <c r="CS12" s="54">
        <v>0</v>
      </c>
      <c r="CT12" s="54">
        <v>5842428</v>
      </c>
      <c r="CU12" s="54">
        <v>149790</v>
      </c>
      <c r="CV12" s="54">
        <v>5992218</v>
      </c>
      <c r="CW12" s="54">
        <v>0</v>
      </c>
      <c r="CX12" s="54">
        <v>0</v>
      </c>
      <c r="CY12" s="54">
        <v>1971340</v>
      </c>
      <c r="CZ12" s="54">
        <v>105018</v>
      </c>
      <c r="DA12" s="54">
        <v>2076358</v>
      </c>
      <c r="DB12" s="54">
        <v>0</v>
      </c>
      <c r="DC12" s="54">
        <v>0</v>
      </c>
      <c r="DD12" s="54">
        <v>1933844</v>
      </c>
      <c r="DE12" s="54">
        <v>50329</v>
      </c>
      <c r="DF12" s="54">
        <v>1984173</v>
      </c>
      <c r="DG12" s="54">
        <v>0</v>
      </c>
      <c r="DH12" s="54">
        <v>0</v>
      </c>
      <c r="DI12" s="54">
        <v>2863833</v>
      </c>
      <c r="DJ12" s="54">
        <v>149401</v>
      </c>
      <c r="DK12" s="54">
        <v>3013234</v>
      </c>
      <c r="DL12" s="54">
        <v>0</v>
      </c>
      <c r="DM12" s="54">
        <v>0</v>
      </c>
      <c r="DN12" s="54">
        <v>2804365</v>
      </c>
      <c r="DO12" s="54">
        <v>71600</v>
      </c>
      <c r="DP12" s="54">
        <v>2875965</v>
      </c>
      <c r="DQ12" s="54">
        <v>0</v>
      </c>
      <c r="DR12" s="54">
        <v>0</v>
      </c>
      <c r="DS12" s="54">
        <v>1129659</v>
      </c>
      <c r="DT12" s="54">
        <v>58135</v>
      </c>
      <c r="DU12" s="54">
        <v>1187794</v>
      </c>
      <c r="DV12" s="54">
        <v>0</v>
      </c>
      <c r="DW12" s="54">
        <v>0</v>
      </c>
      <c r="DX12" s="54">
        <v>1104219</v>
      </c>
      <c r="DY12" s="54">
        <v>27861</v>
      </c>
      <c r="DZ12" s="54">
        <v>1132080</v>
      </c>
      <c r="EA12" s="54">
        <v>0</v>
      </c>
      <c r="EB12" s="54">
        <v>0</v>
      </c>
      <c r="EC12" s="54">
        <v>266742</v>
      </c>
      <c r="ED12" s="54">
        <v>0</v>
      </c>
      <c r="EE12" s="54">
        <v>266742</v>
      </c>
      <c r="EF12" s="54">
        <v>0</v>
      </c>
      <c r="EG12" s="54">
        <v>0</v>
      </c>
      <c r="EH12" s="54">
        <v>266742</v>
      </c>
      <c r="EI12" s="54">
        <v>0</v>
      </c>
      <c r="EJ12" s="54">
        <v>266742</v>
      </c>
      <c r="EK12" s="54">
        <v>0</v>
      </c>
      <c r="EL12" s="54">
        <v>0</v>
      </c>
      <c r="EM12" s="54">
        <v>0</v>
      </c>
      <c r="EN12" s="54">
        <v>0</v>
      </c>
      <c r="EO12" s="54">
        <v>0</v>
      </c>
      <c r="EP12" s="54">
        <v>0</v>
      </c>
      <c r="EQ12" s="54">
        <v>0</v>
      </c>
      <c r="ER12" s="54">
        <v>0</v>
      </c>
      <c r="ES12" s="54">
        <v>0</v>
      </c>
      <c r="ET12" s="54">
        <v>0</v>
      </c>
      <c r="EU12" s="54">
        <v>0</v>
      </c>
      <c r="EV12" s="54">
        <v>0</v>
      </c>
      <c r="EW12" s="54">
        <v>0</v>
      </c>
      <c r="EX12" s="54">
        <v>0</v>
      </c>
      <c r="EY12" s="54">
        <v>0</v>
      </c>
      <c r="EZ12" s="54">
        <v>0</v>
      </c>
      <c r="FA12" s="54">
        <v>0</v>
      </c>
      <c r="FB12" s="54">
        <v>0</v>
      </c>
      <c r="FC12" s="54">
        <v>0</v>
      </c>
      <c r="FD12" s="54">
        <v>0</v>
      </c>
      <c r="FE12" s="54">
        <v>0</v>
      </c>
      <c r="FF12" s="54">
        <v>0</v>
      </c>
      <c r="FG12" s="54">
        <v>444502</v>
      </c>
      <c r="FH12" s="54">
        <v>56694</v>
      </c>
      <c r="FI12" s="54">
        <v>501196</v>
      </c>
      <c r="FJ12" s="54">
        <v>0</v>
      </c>
      <c r="FK12" s="54">
        <v>0</v>
      </c>
      <c r="FL12" s="54">
        <v>423336</v>
      </c>
      <c r="FM12" s="54">
        <v>22197</v>
      </c>
      <c r="FN12" s="54">
        <v>445533</v>
      </c>
      <c r="FO12" s="54">
        <v>0</v>
      </c>
      <c r="FP12" s="54">
        <v>0</v>
      </c>
      <c r="FQ12" s="54">
        <v>581459</v>
      </c>
      <c r="FR12" s="54">
        <v>0</v>
      </c>
      <c r="FS12" s="54">
        <v>581459</v>
      </c>
      <c r="FT12" s="54">
        <v>0</v>
      </c>
      <c r="FU12" s="54">
        <v>0</v>
      </c>
      <c r="FV12" s="54">
        <v>581459</v>
      </c>
      <c r="FW12" s="54">
        <v>0</v>
      </c>
      <c r="FX12" s="54">
        <v>581459</v>
      </c>
      <c r="FY12" s="54">
        <v>0</v>
      </c>
      <c r="FZ12" s="54">
        <v>0</v>
      </c>
      <c r="GA12" s="54">
        <v>0</v>
      </c>
      <c r="GB12" s="54">
        <v>0</v>
      </c>
      <c r="GC12" s="54">
        <v>0</v>
      </c>
      <c r="GD12" s="54">
        <v>0</v>
      </c>
      <c r="GE12" s="54">
        <v>0</v>
      </c>
      <c r="GF12" s="54">
        <v>0</v>
      </c>
      <c r="GG12" s="54">
        <v>0</v>
      </c>
      <c r="GH12" s="54">
        <v>0</v>
      </c>
      <c r="GI12" s="54">
        <v>0</v>
      </c>
      <c r="GJ12" s="54">
        <v>0</v>
      </c>
      <c r="GK12" s="54">
        <v>0</v>
      </c>
      <c r="GL12" s="54">
        <v>0</v>
      </c>
      <c r="GM12" s="54">
        <v>0</v>
      </c>
      <c r="GN12" s="54">
        <v>0</v>
      </c>
      <c r="GO12" s="54">
        <v>0</v>
      </c>
      <c r="GP12" s="54">
        <v>0</v>
      </c>
      <c r="GQ12" s="54">
        <v>0</v>
      </c>
      <c r="GR12" s="54">
        <v>0</v>
      </c>
      <c r="GS12" s="54">
        <v>0</v>
      </c>
      <c r="GT12" s="54">
        <v>0</v>
      </c>
      <c r="GU12" s="54">
        <v>0</v>
      </c>
      <c r="GV12" s="54">
        <v>0</v>
      </c>
      <c r="GW12" s="54">
        <v>0</v>
      </c>
      <c r="GX12" s="54">
        <v>0</v>
      </c>
      <c r="GY12" s="54">
        <v>0</v>
      </c>
      <c r="GZ12" s="54">
        <v>0</v>
      </c>
      <c r="HA12" s="54">
        <v>0</v>
      </c>
      <c r="HB12" s="54">
        <v>0</v>
      </c>
      <c r="HC12" s="54">
        <v>0</v>
      </c>
      <c r="HD12" s="54">
        <v>0</v>
      </c>
      <c r="HE12" s="54">
        <v>0</v>
      </c>
      <c r="HF12" s="54">
        <v>0</v>
      </c>
      <c r="HG12" s="54">
        <v>0</v>
      </c>
      <c r="HH12" s="54">
        <v>0</v>
      </c>
      <c r="HI12" s="54">
        <v>0</v>
      </c>
      <c r="HJ12" s="54">
        <v>0</v>
      </c>
      <c r="HK12" s="54">
        <v>0</v>
      </c>
      <c r="HL12" s="54">
        <v>0</v>
      </c>
      <c r="HM12" s="54">
        <v>0</v>
      </c>
      <c r="HN12" s="54">
        <v>0</v>
      </c>
      <c r="HO12" s="54">
        <v>0</v>
      </c>
      <c r="HP12" s="54">
        <v>0</v>
      </c>
      <c r="HQ12" s="54">
        <v>0</v>
      </c>
      <c r="HR12" s="54">
        <v>0</v>
      </c>
      <c r="HS12" s="54">
        <v>0</v>
      </c>
      <c r="HT12" s="54">
        <v>0</v>
      </c>
      <c r="HU12" s="54">
        <v>0</v>
      </c>
      <c r="HV12" s="54">
        <v>0</v>
      </c>
      <c r="HW12" s="54">
        <v>0</v>
      </c>
      <c r="HX12" s="54">
        <v>0</v>
      </c>
      <c r="HY12" s="54">
        <v>0</v>
      </c>
      <c r="HZ12" s="54">
        <v>0</v>
      </c>
      <c r="IA12" s="54">
        <v>0</v>
      </c>
      <c r="IB12" s="54">
        <v>0</v>
      </c>
      <c r="IC12" s="54">
        <v>0</v>
      </c>
      <c r="ID12" s="54">
        <v>0</v>
      </c>
      <c r="IE12" s="54">
        <v>0</v>
      </c>
      <c r="IF12" s="54">
        <v>0</v>
      </c>
      <c r="IG12" s="54">
        <v>0</v>
      </c>
      <c r="IH12" s="54">
        <v>0</v>
      </c>
      <c r="II12" s="54">
        <v>0</v>
      </c>
      <c r="IJ12" s="54">
        <v>0</v>
      </c>
      <c r="IK12" s="54">
        <v>0</v>
      </c>
      <c r="IL12" s="54">
        <v>0</v>
      </c>
      <c r="IM12" s="54">
        <v>0</v>
      </c>
      <c r="IN12" s="54">
        <v>0</v>
      </c>
      <c r="IO12" s="54">
        <v>0</v>
      </c>
      <c r="IP12" s="54">
        <v>0</v>
      </c>
      <c r="IQ12" s="54">
        <v>0</v>
      </c>
      <c r="IR12">
        <v>0</v>
      </c>
      <c r="IS12" s="54">
        <v>0</v>
      </c>
      <c r="IT12" s="54">
        <v>0</v>
      </c>
      <c r="IU12" s="54">
        <v>0</v>
      </c>
      <c r="IV12" s="54">
        <v>0</v>
      </c>
    </row>
    <row r="13" spans="1:256" x14ac:dyDescent="0.15">
      <c r="A13" s="54" t="str">
        <f>T("472140")</f>
        <v>472140</v>
      </c>
      <c r="B13" s="54" t="s">
        <v>69</v>
      </c>
      <c r="C13" s="54">
        <v>5385023</v>
      </c>
      <c r="D13" s="54">
        <v>187155</v>
      </c>
      <c r="E13" s="54">
        <v>5572178</v>
      </c>
      <c r="F13" s="54">
        <v>0</v>
      </c>
      <c r="G13" s="54">
        <v>0</v>
      </c>
      <c r="H13" s="54">
        <v>5320246</v>
      </c>
      <c r="I13" s="54">
        <v>76149</v>
      </c>
      <c r="J13" s="54">
        <v>5396395</v>
      </c>
      <c r="K13" s="54">
        <v>0</v>
      </c>
      <c r="L13" s="54">
        <v>0</v>
      </c>
      <c r="M13" s="54">
        <v>5385023</v>
      </c>
      <c r="N13" s="54">
        <v>187155</v>
      </c>
      <c r="O13" s="54">
        <v>5572178</v>
      </c>
      <c r="P13" s="54">
        <v>0</v>
      </c>
      <c r="Q13" s="54">
        <v>0</v>
      </c>
      <c r="R13" s="54">
        <v>5320246</v>
      </c>
      <c r="S13" s="54">
        <v>76149</v>
      </c>
      <c r="T13" s="54">
        <v>5396395</v>
      </c>
      <c r="U13" s="54">
        <v>0</v>
      </c>
      <c r="V13" s="54">
        <v>0</v>
      </c>
      <c r="W13" s="54">
        <v>2136726</v>
      </c>
      <c r="X13" s="54">
        <v>48107</v>
      </c>
      <c r="Y13" s="54">
        <v>2184833</v>
      </c>
      <c r="Z13" s="54">
        <v>0</v>
      </c>
      <c r="AA13" s="54">
        <v>0</v>
      </c>
      <c r="AB13" s="54">
        <v>2116482</v>
      </c>
      <c r="AC13" s="54">
        <v>23271</v>
      </c>
      <c r="AD13" s="54">
        <v>2139753</v>
      </c>
      <c r="AE13" s="54">
        <v>0</v>
      </c>
      <c r="AF13" s="54">
        <v>0</v>
      </c>
      <c r="AG13" s="54">
        <v>74366</v>
      </c>
      <c r="AH13" s="54">
        <v>1968</v>
      </c>
      <c r="AI13" s="54">
        <v>76334</v>
      </c>
      <c r="AJ13" s="54">
        <v>0</v>
      </c>
      <c r="AK13" s="54">
        <v>0</v>
      </c>
      <c r="AL13" s="54">
        <v>73717</v>
      </c>
      <c r="AM13" s="54">
        <v>944</v>
      </c>
      <c r="AN13" s="54">
        <v>74661</v>
      </c>
      <c r="AO13" s="54">
        <v>0</v>
      </c>
      <c r="AP13" s="54">
        <v>0</v>
      </c>
      <c r="AQ13" s="54">
        <v>1706658</v>
      </c>
      <c r="AR13" s="54">
        <v>45164</v>
      </c>
      <c r="AS13" s="54">
        <v>1751822</v>
      </c>
      <c r="AT13" s="54">
        <v>0</v>
      </c>
      <c r="AU13" s="54">
        <v>0</v>
      </c>
      <c r="AV13" s="54">
        <v>1691755</v>
      </c>
      <c r="AW13" s="54">
        <v>21662</v>
      </c>
      <c r="AX13" s="54">
        <v>1713417</v>
      </c>
      <c r="AY13" s="54">
        <v>0</v>
      </c>
      <c r="AZ13" s="54">
        <v>0</v>
      </c>
      <c r="BA13" s="54">
        <v>17575</v>
      </c>
      <c r="BB13" s="54">
        <v>0</v>
      </c>
      <c r="BC13" s="54">
        <v>17575</v>
      </c>
      <c r="BD13" s="54">
        <v>0</v>
      </c>
      <c r="BE13" s="54">
        <v>0</v>
      </c>
      <c r="BF13" s="54">
        <v>17575</v>
      </c>
      <c r="BG13" s="54">
        <v>0</v>
      </c>
      <c r="BH13" s="54">
        <v>17575</v>
      </c>
      <c r="BI13" s="54">
        <v>0</v>
      </c>
      <c r="BJ13" s="54">
        <v>0</v>
      </c>
      <c r="BK13" s="54">
        <v>135426</v>
      </c>
      <c r="BL13" s="54">
        <v>371</v>
      </c>
      <c r="BM13" s="54">
        <v>135797</v>
      </c>
      <c r="BN13" s="54">
        <v>0</v>
      </c>
      <c r="BO13" s="54">
        <v>0</v>
      </c>
      <c r="BP13" s="54">
        <v>133639</v>
      </c>
      <c r="BQ13" s="54">
        <v>253</v>
      </c>
      <c r="BR13" s="54">
        <v>133892</v>
      </c>
      <c r="BS13" s="54">
        <v>0</v>
      </c>
      <c r="BT13" s="54">
        <v>0</v>
      </c>
      <c r="BU13" s="54">
        <v>220276</v>
      </c>
      <c r="BV13" s="54">
        <v>604</v>
      </c>
      <c r="BW13" s="54">
        <v>220880</v>
      </c>
      <c r="BX13" s="54">
        <v>0</v>
      </c>
      <c r="BY13" s="54">
        <v>0</v>
      </c>
      <c r="BZ13" s="54">
        <v>217371</v>
      </c>
      <c r="CA13" s="54">
        <v>412</v>
      </c>
      <c r="CB13" s="54">
        <v>217783</v>
      </c>
      <c r="CC13" s="54">
        <v>0</v>
      </c>
      <c r="CD13" s="54">
        <v>0</v>
      </c>
      <c r="CE13" s="54">
        <v>2591027</v>
      </c>
      <c r="CF13" s="54">
        <v>122076</v>
      </c>
      <c r="CG13" s="54">
        <v>2713103</v>
      </c>
      <c r="CH13" s="54">
        <v>0</v>
      </c>
      <c r="CI13" s="54">
        <v>0</v>
      </c>
      <c r="CJ13" s="54">
        <v>2553938</v>
      </c>
      <c r="CK13" s="54">
        <v>47290</v>
      </c>
      <c r="CL13" s="54">
        <v>2601228</v>
      </c>
      <c r="CM13" s="54">
        <v>0</v>
      </c>
      <c r="CN13" s="54">
        <v>0</v>
      </c>
      <c r="CO13" s="54">
        <v>2462615</v>
      </c>
      <c r="CP13" s="54">
        <v>122076</v>
      </c>
      <c r="CQ13" s="54">
        <v>2584691</v>
      </c>
      <c r="CR13" s="54">
        <v>0</v>
      </c>
      <c r="CS13" s="54">
        <v>0</v>
      </c>
      <c r="CT13" s="54">
        <v>2425526</v>
      </c>
      <c r="CU13" s="54">
        <v>47290</v>
      </c>
      <c r="CV13" s="54">
        <v>2472816</v>
      </c>
      <c r="CW13" s="54">
        <v>0</v>
      </c>
      <c r="CX13" s="54">
        <v>0</v>
      </c>
      <c r="CY13" s="54">
        <v>551201</v>
      </c>
      <c r="CZ13" s="54">
        <v>27324</v>
      </c>
      <c r="DA13" s="54">
        <v>578525</v>
      </c>
      <c r="DB13" s="54">
        <v>0</v>
      </c>
      <c r="DC13" s="54">
        <v>0</v>
      </c>
      <c r="DD13" s="54">
        <v>542899</v>
      </c>
      <c r="DE13" s="54">
        <v>10584</v>
      </c>
      <c r="DF13" s="54">
        <v>553483</v>
      </c>
      <c r="DG13" s="54">
        <v>0</v>
      </c>
      <c r="DH13" s="54">
        <v>0</v>
      </c>
      <c r="DI13" s="54">
        <v>1425825</v>
      </c>
      <c r="DJ13" s="54">
        <v>70681</v>
      </c>
      <c r="DK13" s="54">
        <v>1496506</v>
      </c>
      <c r="DL13" s="54">
        <v>0</v>
      </c>
      <c r="DM13" s="54">
        <v>0</v>
      </c>
      <c r="DN13" s="54">
        <v>1404351</v>
      </c>
      <c r="DO13" s="54">
        <v>27381</v>
      </c>
      <c r="DP13" s="54">
        <v>1431732</v>
      </c>
      <c r="DQ13" s="54">
        <v>0</v>
      </c>
      <c r="DR13" s="54">
        <v>0</v>
      </c>
      <c r="DS13" s="54">
        <v>485589</v>
      </c>
      <c r="DT13" s="54">
        <v>24071</v>
      </c>
      <c r="DU13" s="54">
        <v>509660</v>
      </c>
      <c r="DV13" s="54">
        <v>0</v>
      </c>
      <c r="DW13" s="54">
        <v>0</v>
      </c>
      <c r="DX13" s="54">
        <v>478276</v>
      </c>
      <c r="DY13" s="54">
        <v>9325</v>
      </c>
      <c r="DZ13" s="54">
        <v>487601</v>
      </c>
      <c r="EA13" s="54">
        <v>0</v>
      </c>
      <c r="EB13" s="54">
        <v>0</v>
      </c>
      <c r="EC13" s="54">
        <v>128412</v>
      </c>
      <c r="ED13" s="54">
        <v>0</v>
      </c>
      <c r="EE13" s="54">
        <v>128412</v>
      </c>
      <c r="EF13" s="54">
        <v>0</v>
      </c>
      <c r="EG13" s="54">
        <v>0</v>
      </c>
      <c r="EH13" s="54">
        <v>128412</v>
      </c>
      <c r="EI13" s="54">
        <v>0</v>
      </c>
      <c r="EJ13" s="54">
        <v>128412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0</v>
      </c>
      <c r="EZ13" s="54">
        <v>0</v>
      </c>
      <c r="FA13" s="54">
        <v>0</v>
      </c>
      <c r="FB13" s="54">
        <v>0</v>
      </c>
      <c r="FC13" s="54">
        <v>0</v>
      </c>
      <c r="FD13" s="54">
        <v>0</v>
      </c>
      <c r="FE13" s="54">
        <v>0</v>
      </c>
      <c r="FF13" s="54">
        <v>0</v>
      </c>
      <c r="FG13" s="54">
        <v>239265</v>
      </c>
      <c r="FH13" s="54">
        <v>16972</v>
      </c>
      <c r="FI13" s="54">
        <v>256237</v>
      </c>
      <c r="FJ13" s="54">
        <v>0</v>
      </c>
      <c r="FK13" s="54">
        <v>0</v>
      </c>
      <c r="FL13" s="54">
        <v>231821</v>
      </c>
      <c r="FM13" s="54">
        <v>5588</v>
      </c>
      <c r="FN13" s="54">
        <v>237409</v>
      </c>
      <c r="FO13" s="54">
        <v>0</v>
      </c>
      <c r="FP13" s="54">
        <v>0</v>
      </c>
      <c r="FQ13" s="54">
        <v>417452</v>
      </c>
      <c r="FR13" s="54">
        <v>0</v>
      </c>
      <c r="FS13" s="54">
        <v>417452</v>
      </c>
      <c r="FT13" s="54">
        <v>0</v>
      </c>
      <c r="FU13" s="54">
        <v>0</v>
      </c>
      <c r="FV13" s="54">
        <v>417452</v>
      </c>
      <c r="FW13" s="54">
        <v>0</v>
      </c>
      <c r="FX13" s="54">
        <v>417452</v>
      </c>
      <c r="FY13" s="54">
        <v>0</v>
      </c>
      <c r="FZ13" s="54">
        <v>0</v>
      </c>
      <c r="GA13" s="54">
        <v>553</v>
      </c>
      <c r="GB13" s="54">
        <v>0</v>
      </c>
      <c r="GC13" s="54">
        <v>553</v>
      </c>
      <c r="GD13" s="54">
        <v>0</v>
      </c>
      <c r="GE13" s="54">
        <v>0</v>
      </c>
      <c r="GF13" s="54">
        <v>553</v>
      </c>
      <c r="GG13" s="54">
        <v>0</v>
      </c>
      <c r="GH13" s="54">
        <v>553</v>
      </c>
      <c r="GI13" s="54">
        <v>0</v>
      </c>
      <c r="GJ13" s="54">
        <v>0</v>
      </c>
      <c r="GK13" s="54">
        <v>0</v>
      </c>
      <c r="GL13" s="54">
        <v>0</v>
      </c>
      <c r="GM13" s="54">
        <v>0</v>
      </c>
      <c r="GN13" s="54">
        <v>0</v>
      </c>
      <c r="GO13" s="54">
        <v>0</v>
      </c>
      <c r="GP13" s="54">
        <v>0</v>
      </c>
      <c r="GQ13" s="54">
        <v>0</v>
      </c>
      <c r="GR13" s="54">
        <v>0</v>
      </c>
      <c r="GS13" s="54">
        <v>0</v>
      </c>
      <c r="GT13" s="54">
        <v>0</v>
      </c>
      <c r="GU13" s="54">
        <v>0</v>
      </c>
      <c r="GV13" s="54">
        <v>0</v>
      </c>
      <c r="GW13" s="54">
        <v>0</v>
      </c>
      <c r="GX13" s="54">
        <v>0</v>
      </c>
      <c r="GY13" s="54">
        <v>0</v>
      </c>
      <c r="GZ13" s="54">
        <v>0</v>
      </c>
      <c r="HA13" s="54">
        <v>0</v>
      </c>
      <c r="HB13" s="54">
        <v>0</v>
      </c>
      <c r="HC13" s="54">
        <v>0</v>
      </c>
      <c r="HD13" s="54">
        <v>0</v>
      </c>
      <c r="HE13" s="54">
        <v>0</v>
      </c>
      <c r="HF13" s="54">
        <v>0</v>
      </c>
      <c r="HG13" s="54">
        <v>0</v>
      </c>
      <c r="HH13" s="54">
        <v>0</v>
      </c>
      <c r="HI13" s="54">
        <v>0</v>
      </c>
      <c r="HJ13" s="54">
        <v>0</v>
      </c>
      <c r="HK13" s="54">
        <v>0</v>
      </c>
      <c r="HL13" s="54">
        <v>0</v>
      </c>
      <c r="HM13" s="54">
        <v>0</v>
      </c>
      <c r="HN13" s="54">
        <v>0</v>
      </c>
      <c r="HO13" s="54">
        <v>0</v>
      </c>
      <c r="HP13" s="54">
        <v>0</v>
      </c>
      <c r="HQ13" s="54">
        <v>0</v>
      </c>
      <c r="HR13" s="54">
        <v>0</v>
      </c>
      <c r="HS13" s="54">
        <v>0</v>
      </c>
      <c r="HT13" s="54">
        <v>0</v>
      </c>
      <c r="HU13" s="54">
        <v>0</v>
      </c>
      <c r="HV13" s="54">
        <v>0</v>
      </c>
      <c r="HW13" s="54">
        <v>0</v>
      </c>
      <c r="HX13" s="54">
        <v>0</v>
      </c>
      <c r="HY13" s="54">
        <v>0</v>
      </c>
      <c r="HZ13" s="54">
        <v>0</v>
      </c>
      <c r="IA13" s="54">
        <v>0</v>
      </c>
      <c r="IB13" s="54">
        <v>0</v>
      </c>
      <c r="IC13" s="54">
        <v>0</v>
      </c>
      <c r="ID13" s="54">
        <v>0</v>
      </c>
      <c r="IE13" s="54">
        <v>0</v>
      </c>
      <c r="IF13" s="54">
        <v>0</v>
      </c>
      <c r="IG13" s="54">
        <v>0</v>
      </c>
      <c r="IH13" s="54">
        <v>0</v>
      </c>
      <c r="II13" s="54">
        <v>15880</v>
      </c>
      <c r="IJ13" s="54">
        <v>0</v>
      </c>
      <c r="IK13" s="54">
        <v>15880</v>
      </c>
      <c r="IL13" s="54">
        <v>0</v>
      </c>
      <c r="IM13" s="54">
        <v>0</v>
      </c>
      <c r="IN13" s="54">
        <v>15880</v>
      </c>
      <c r="IO13" s="54">
        <v>0</v>
      </c>
      <c r="IP13" s="54">
        <v>15880</v>
      </c>
      <c r="IQ13" s="54">
        <v>0</v>
      </c>
      <c r="IR13">
        <v>0</v>
      </c>
      <c r="IS13" s="54">
        <v>15880</v>
      </c>
      <c r="IT13" s="54">
        <v>0</v>
      </c>
      <c r="IU13" s="54">
        <v>15880</v>
      </c>
      <c r="IV13" s="54">
        <v>0</v>
      </c>
    </row>
    <row r="14" spans="1:256" x14ac:dyDescent="0.15">
      <c r="A14" s="54" t="str">
        <f>T("472158")</f>
        <v>472158</v>
      </c>
      <c r="B14" s="54" t="s">
        <v>70</v>
      </c>
      <c r="C14" s="54">
        <v>3431805</v>
      </c>
      <c r="D14" s="54">
        <v>129002</v>
      </c>
      <c r="E14" s="54">
        <v>3560807</v>
      </c>
      <c r="F14" s="54">
        <v>0</v>
      </c>
      <c r="G14" s="54">
        <v>0</v>
      </c>
      <c r="H14" s="54">
        <v>3380152</v>
      </c>
      <c r="I14" s="54">
        <v>52163</v>
      </c>
      <c r="J14" s="54">
        <v>3432315</v>
      </c>
      <c r="K14" s="54">
        <v>0</v>
      </c>
      <c r="L14" s="54">
        <v>0</v>
      </c>
      <c r="M14" s="54">
        <v>3431805</v>
      </c>
      <c r="N14" s="54">
        <v>129002</v>
      </c>
      <c r="O14" s="54">
        <v>3560807</v>
      </c>
      <c r="P14" s="54">
        <v>0</v>
      </c>
      <c r="Q14" s="54">
        <v>0</v>
      </c>
      <c r="R14" s="54">
        <v>3380152</v>
      </c>
      <c r="S14" s="54">
        <v>52163</v>
      </c>
      <c r="T14" s="54">
        <v>3432315</v>
      </c>
      <c r="U14" s="54">
        <v>0</v>
      </c>
      <c r="V14" s="54">
        <v>0</v>
      </c>
      <c r="W14" s="54">
        <v>1379684</v>
      </c>
      <c r="X14" s="54">
        <v>37548</v>
      </c>
      <c r="Y14" s="54">
        <v>1417232</v>
      </c>
      <c r="Z14" s="54">
        <v>0</v>
      </c>
      <c r="AA14" s="54">
        <v>0</v>
      </c>
      <c r="AB14" s="54">
        <v>1363906</v>
      </c>
      <c r="AC14" s="54">
        <v>14045</v>
      </c>
      <c r="AD14" s="54">
        <v>1377951</v>
      </c>
      <c r="AE14" s="54">
        <v>0</v>
      </c>
      <c r="AF14" s="54">
        <v>0</v>
      </c>
      <c r="AG14" s="54">
        <v>63210</v>
      </c>
      <c r="AH14" s="54">
        <v>1850</v>
      </c>
      <c r="AI14" s="54">
        <v>65060</v>
      </c>
      <c r="AJ14" s="54">
        <v>0</v>
      </c>
      <c r="AK14" s="54">
        <v>0</v>
      </c>
      <c r="AL14" s="54">
        <v>62433</v>
      </c>
      <c r="AM14" s="54">
        <v>702</v>
      </c>
      <c r="AN14" s="54">
        <v>63135</v>
      </c>
      <c r="AO14" s="54">
        <v>0</v>
      </c>
      <c r="AP14" s="54">
        <v>0</v>
      </c>
      <c r="AQ14" s="54">
        <v>1176298</v>
      </c>
      <c r="AR14" s="54">
        <v>34424</v>
      </c>
      <c r="AS14" s="54">
        <v>1210722</v>
      </c>
      <c r="AT14" s="54">
        <v>0</v>
      </c>
      <c r="AU14" s="54">
        <v>0</v>
      </c>
      <c r="AV14" s="54">
        <v>1161857</v>
      </c>
      <c r="AW14" s="54">
        <v>13088</v>
      </c>
      <c r="AX14" s="54">
        <v>1174945</v>
      </c>
      <c r="AY14" s="54">
        <v>0</v>
      </c>
      <c r="AZ14" s="54">
        <v>0</v>
      </c>
      <c r="BA14" s="54">
        <v>8326</v>
      </c>
      <c r="BB14" s="54">
        <v>0</v>
      </c>
      <c r="BC14" s="54">
        <v>8326</v>
      </c>
      <c r="BD14" s="54">
        <v>0</v>
      </c>
      <c r="BE14" s="54">
        <v>0</v>
      </c>
      <c r="BF14" s="54">
        <v>8326</v>
      </c>
      <c r="BG14" s="54">
        <v>0</v>
      </c>
      <c r="BH14" s="54">
        <v>8326</v>
      </c>
      <c r="BI14" s="54">
        <v>0</v>
      </c>
      <c r="BJ14" s="54">
        <v>0</v>
      </c>
      <c r="BK14" s="54">
        <v>62085</v>
      </c>
      <c r="BL14" s="54">
        <v>564</v>
      </c>
      <c r="BM14" s="54">
        <v>62649</v>
      </c>
      <c r="BN14" s="54">
        <v>0</v>
      </c>
      <c r="BO14" s="54">
        <v>0</v>
      </c>
      <c r="BP14" s="54">
        <v>61837</v>
      </c>
      <c r="BQ14" s="54">
        <v>113</v>
      </c>
      <c r="BR14" s="54">
        <v>61950</v>
      </c>
      <c r="BS14" s="54">
        <v>0</v>
      </c>
      <c r="BT14" s="54">
        <v>0</v>
      </c>
      <c r="BU14" s="54">
        <v>78091</v>
      </c>
      <c r="BV14" s="54">
        <v>710</v>
      </c>
      <c r="BW14" s="54">
        <v>78801</v>
      </c>
      <c r="BX14" s="54">
        <v>0</v>
      </c>
      <c r="BY14" s="54">
        <v>0</v>
      </c>
      <c r="BZ14" s="54">
        <v>77779</v>
      </c>
      <c r="CA14" s="54">
        <v>142</v>
      </c>
      <c r="CB14" s="54">
        <v>77921</v>
      </c>
      <c r="CC14" s="54">
        <v>0</v>
      </c>
      <c r="CD14" s="54">
        <v>0</v>
      </c>
      <c r="CE14" s="54">
        <v>1687507</v>
      </c>
      <c r="CF14" s="54">
        <v>85249</v>
      </c>
      <c r="CG14" s="54">
        <v>1772756</v>
      </c>
      <c r="CH14" s="54">
        <v>0</v>
      </c>
      <c r="CI14" s="54">
        <v>0</v>
      </c>
      <c r="CJ14" s="54">
        <v>1654666</v>
      </c>
      <c r="CK14" s="54">
        <v>36283</v>
      </c>
      <c r="CL14" s="54">
        <v>1690949</v>
      </c>
      <c r="CM14" s="54">
        <v>0</v>
      </c>
      <c r="CN14" s="54">
        <v>0</v>
      </c>
      <c r="CO14" s="54">
        <v>1669483</v>
      </c>
      <c r="CP14" s="54">
        <v>85249</v>
      </c>
      <c r="CQ14" s="54">
        <v>1754732</v>
      </c>
      <c r="CR14" s="54">
        <v>0</v>
      </c>
      <c r="CS14" s="54">
        <v>0</v>
      </c>
      <c r="CT14" s="54">
        <v>1636642</v>
      </c>
      <c r="CU14" s="54">
        <v>36283</v>
      </c>
      <c r="CV14" s="54">
        <v>1672925</v>
      </c>
      <c r="CW14" s="54">
        <v>0</v>
      </c>
      <c r="CX14" s="54">
        <v>0</v>
      </c>
      <c r="CY14" s="54">
        <v>486985</v>
      </c>
      <c r="CZ14" s="54">
        <v>24867</v>
      </c>
      <c r="DA14" s="54">
        <v>511852</v>
      </c>
      <c r="DB14" s="54">
        <v>0</v>
      </c>
      <c r="DC14" s="54">
        <v>0</v>
      </c>
      <c r="DD14" s="54">
        <v>477406</v>
      </c>
      <c r="DE14" s="54">
        <v>10584</v>
      </c>
      <c r="DF14" s="54">
        <v>487990</v>
      </c>
      <c r="DG14" s="54">
        <v>0</v>
      </c>
      <c r="DH14" s="54">
        <v>0</v>
      </c>
      <c r="DI14" s="54">
        <v>979261</v>
      </c>
      <c r="DJ14" s="54">
        <v>50004</v>
      </c>
      <c r="DK14" s="54">
        <v>1029265</v>
      </c>
      <c r="DL14" s="54">
        <v>0</v>
      </c>
      <c r="DM14" s="54">
        <v>0</v>
      </c>
      <c r="DN14" s="54">
        <v>959997</v>
      </c>
      <c r="DO14" s="54">
        <v>21282</v>
      </c>
      <c r="DP14" s="54">
        <v>981279</v>
      </c>
      <c r="DQ14" s="54">
        <v>0</v>
      </c>
      <c r="DR14" s="54">
        <v>0</v>
      </c>
      <c r="DS14" s="54">
        <v>203237</v>
      </c>
      <c r="DT14" s="54">
        <v>10378</v>
      </c>
      <c r="DU14" s="54">
        <v>213615</v>
      </c>
      <c r="DV14" s="54">
        <v>0</v>
      </c>
      <c r="DW14" s="54">
        <v>0</v>
      </c>
      <c r="DX14" s="54">
        <v>199239</v>
      </c>
      <c r="DY14" s="54">
        <v>4417</v>
      </c>
      <c r="DZ14" s="54">
        <v>203656</v>
      </c>
      <c r="EA14" s="54">
        <v>0</v>
      </c>
      <c r="EB14" s="54">
        <v>0</v>
      </c>
      <c r="EC14" s="54">
        <v>18024</v>
      </c>
      <c r="ED14" s="54">
        <v>0</v>
      </c>
      <c r="EE14" s="54">
        <v>18024</v>
      </c>
      <c r="EF14" s="54">
        <v>0</v>
      </c>
      <c r="EG14" s="54">
        <v>0</v>
      </c>
      <c r="EH14" s="54">
        <v>18024</v>
      </c>
      <c r="EI14" s="54">
        <v>0</v>
      </c>
      <c r="EJ14" s="54">
        <v>18024</v>
      </c>
      <c r="EK14" s="54">
        <v>0</v>
      </c>
      <c r="EL14" s="54">
        <v>0</v>
      </c>
      <c r="EM14" s="54">
        <v>0</v>
      </c>
      <c r="EN14" s="54">
        <v>0</v>
      </c>
      <c r="EO14" s="54">
        <v>0</v>
      </c>
      <c r="EP14" s="54">
        <v>0</v>
      </c>
      <c r="EQ14" s="54">
        <v>0</v>
      </c>
      <c r="ER14" s="54">
        <v>0</v>
      </c>
      <c r="ES14" s="54">
        <v>0</v>
      </c>
      <c r="ET14" s="54">
        <v>0</v>
      </c>
      <c r="EU14" s="54">
        <v>0</v>
      </c>
      <c r="EV14" s="54">
        <v>0</v>
      </c>
      <c r="EW14" s="54">
        <v>0</v>
      </c>
      <c r="EX14" s="54">
        <v>0</v>
      </c>
      <c r="EY14" s="54">
        <v>0</v>
      </c>
      <c r="EZ14" s="54">
        <v>0</v>
      </c>
      <c r="FA14" s="54">
        <v>0</v>
      </c>
      <c r="FB14" s="54">
        <v>0</v>
      </c>
      <c r="FC14" s="54">
        <v>0</v>
      </c>
      <c r="FD14" s="54">
        <v>0</v>
      </c>
      <c r="FE14" s="54">
        <v>0</v>
      </c>
      <c r="FF14" s="54">
        <v>0</v>
      </c>
      <c r="FG14" s="54">
        <v>167507</v>
      </c>
      <c r="FH14" s="54">
        <v>6205</v>
      </c>
      <c r="FI14" s="54">
        <v>173712</v>
      </c>
      <c r="FJ14" s="54">
        <v>0</v>
      </c>
      <c r="FK14" s="54">
        <v>0</v>
      </c>
      <c r="FL14" s="54">
        <v>164473</v>
      </c>
      <c r="FM14" s="54">
        <v>1835</v>
      </c>
      <c r="FN14" s="54">
        <v>166308</v>
      </c>
      <c r="FO14" s="54">
        <v>0</v>
      </c>
      <c r="FP14" s="54">
        <v>0</v>
      </c>
      <c r="FQ14" s="54">
        <v>197089</v>
      </c>
      <c r="FR14" s="54">
        <v>0</v>
      </c>
      <c r="FS14" s="54">
        <v>197089</v>
      </c>
      <c r="FT14" s="54">
        <v>0</v>
      </c>
      <c r="FU14" s="54">
        <v>0</v>
      </c>
      <c r="FV14" s="54">
        <v>197089</v>
      </c>
      <c r="FW14" s="54">
        <v>0</v>
      </c>
      <c r="FX14" s="54">
        <v>197089</v>
      </c>
      <c r="FY14" s="54">
        <v>0</v>
      </c>
      <c r="FZ14" s="54">
        <v>0</v>
      </c>
      <c r="GA14" s="54">
        <v>18</v>
      </c>
      <c r="GB14" s="54">
        <v>0</v>
      </c>
      <c r="GC14" s="54">
        <v>18</v>
      </c>
      <c r="GD14" s="54">
        <v>0</v>
      </c>
      <c r="GE14" s="54">
        <v>0</v>
      </c>
      <c r="GF14" s="54">
        <v>18</v>
      </c>
      <c r="GG14" s="54">
        <v>0</v>
      </c>
      <c r="GH14" s="54">
        <v>18</v>
      </c>
      <c r="GI14" s="54">
        <v>0</v>
      </c>
      <c r="GJ14" s="54">
        <v>0</v>
      </c>
      <c r="GK14" s="54">
        <v>0</v>
      </c>
      <c r="GL14" s="54">
        <v>0</v>
      </c>
      <c r="GM14" s="54">
        <v>0</v>
      </c>
      <c r="GN14" s="54">
        <v>0</v>
      </c>
      <c r="GO14" s="54">
        <v>0</v>
      </c>
      <c r="GP14" s="54">
        <v>0</v>
      </c>
      <c r="GQ14" s="54">
        <v>0</v>
      </c>
      <c r="GR14" s="54">
        <v>0</v>
      </c>
      <c r="GS14" s="54">
        <v>0</v>
      </c>
      <c r="GT14" s="54">
        <v>0</v>
      </c>
      <c r="GU14" s="54">
        <v>0</v>
      </c>
      <c r="GV14" s="54">
        <v>0</v>
      </c>
      <c r="GW14" s="54">
        <v>0</v>
      </c>
      <c r="GX14" s="54">
        <v>0</v>
      </c>
      <c r="GY14" s="54">
        <v>0</v>
      </c>
      <c r="GZ14" s="54">
        <v>0</v>
      </c>
      <c r="HA14" s="54">
        <v>0</v>
      </c>
      <c r="HB14" s="54">
        <v>0</v>
      </c>
      <c r="HC14" s="54">
        <v>0</v>
      </c>
      <c r="HD14" s="54">
        <v>0</v>
      </c>
      <c r="HE14" s="54">
        <v>0</v>
      </c>
      <c r="HF14" s="54">
        <v>0</v>
      </c>
      <c r="HG14" s="54">
        <v>0</v>
      </c>
      <c r="HH14" s="54">
        <v>0</v>
      </c>
      <c r="HI14" s="54">
        <v>0</v>
      </c>
      <c r="HJ14" s="54">
        <v>0</v>
      </c>
      <c r="HK14" s="54">
        <v>0</v>
      </c>
      <c r="HL14" s="54">
        <v>0</v>
      </c>
      <c r="HM14" s="54">
        <v>0</v>
      </c>
      <c r="HN14" s="54">
        <v>0</v>
      </c>
      <c r="HO14" s="54">
        <v>0</v>
      </c>
      <c r="HP14" s="54">
        <v>0</v>
      </c>
      <c r="HQ14" s="54">
        <v>0</v>
      </c>
      <c r="HR14" s="54">
        <v>0</v>
      </c>
      <c r="HS14" s="54">
        <v>0</v>
      </c>
      <c r="HT14" s="54">
        <v>0</v>
      </c>
      <c r="HU14" s="54">
        <v>0</v>
      </c>
      <c r="HV14" s="54">
        <v>0</v>
      </c>
      <c r="HW14" s="54">
        <v>0</v>
      </c>
      <c r="HX14" s="54">
        <v>0</v>
      </c>
      <c r="HY14" s="54">
        <v>0</v>
      </c>
      <c r="HZ14" s="54">
        <v>0</v>
      </c>
      <c r="IA14" s="54">
        <v>0</v>
      </c>
      <c r="IB14" s="54">
        <v>0</v>
      </c>
      <c r="IC14" s="54">
        <v>0</v>
      </c>
      <c r="ID14" s="54">
        <v>0</v>
      </c>
      <c r="IE14" s="54">
        <v>0</v>
      </c>
      <c r="IF14" s="54">
        <v>0</v>
      </c>
      <c r="IG14" s="54">
        <v>0</v>
      </c>
      <c r="IH14" s="54">
        <v>0</v>
      </c>
      <c r="II14" s="54">
        <v>15221</v>
      </c>
      <c r="IJ14" s="54">
        <v>0</v>
      </c>
      <c r="IK14" s="54">
        <v>15221</v>
      </c>
      <c r="IL14" s="54">
        <v>0</v>
      </c>
      <c r="IM14" s="54">
        <v>0</v>
      </c>
      <c r="IN14" s="54">
        <v>15221</v>
      </c>
      <c r="IO14" s="54">
        <v>0</v>
      </c>
      <c r="IP14" s="54">
        <v>15221</v>
      </c>
      <c r="IQ14" s="54">
        <v>0</v>
      </c>
      <c r="IR14">
        <v>0</v>
      </c>
      <c r="IS14" s="54">
        <v>15221</v>
      </c>
      <c r="IT14" s="54">
        <v>0</v>
      </c>
      <c r="IU14" s="54">
        <v>15221</v>
      </c>
      <c r="IV14" s="54">
        <v>0</v>
      </c>
    </row>
    <row r="15" spans="1:256" x14ac:dyDescent="0.15">
      <c r="A15" s="54" t="str">
        <f>T("473014")</f>
        <v>473014</v>
      </c>
      <c r="B15" s="54" t="s">
        <v>6</v>
      </c>
      <c r="C15" s="54">
        <v>648076</v>
      </c>
      <c r="D15" s="54">
        <v>52741</v>
      </c>
      <c r="E15" s="54">
        <v>700817</v>
      </c>
      <c r="F15" s="54">
        <v>0</v>
      </c>
      <c r="G15" s="54">
        <v>0</v>
      </c>
      <c r="H15" s="54">
        <v>633829</v>
      </c>
      <c r="I15" s="54">
        <v>6383</v>
      </c>
      <c r="J15" s="54">
        <v>640212</v>
      </c>
      <c r="K15" s="54">
        <v>0</v>
      </c>
      <c r="L15" s="54">
        <v>0</v>
      </c>
      <c r="M15" s="54">
        <v>648076</v>
      </c>
      <c r="N15" s="54">
        <v>52741</v>
      </c>
      <c r="O15" s="54">
        <v>700817</v>
      </c>
      <c r="P15" s="54">
        <v>0</v>
      </c>
      <c r="Q15" s="54">
        <v>0</v>
      </c>
      <c r="R15" s="54">
        <v>633829</v>
      </c>
      <c r="S15" s="54">
        <v>6383</v>
      </c>
      <c r="T15" s="54">
        <v>640212</v>
      </c>
      <c r="U15" s="54">
        <v>0</v>
      </c>
      <c r="V15" s="54">
        <v>0</v>
      </c>
      <c r="W15" s="54">
        <v>149453</v>
      </c>
      <c r="X15" s="54">
        <v>10603</v>
      </c>
      <c r="Y15" s="54">
        <v>160056</v>
      </c>
      <c r="Z15" s="54">
        <v>0</v>
      </c>
      <c r="AA15" s="54">
        <v>0</v>
      </c>
      <c r="AB15" s="54">
        <v>145442</v>
      </c>
      <c r="AC15" s="54">
        <v>1070</v>
      </c>
      <c r="AD15" s="54">
        <v>146512</v>
      </c>
      <c r="AE15" s="54">
        <v>0</v>
      </c>
      <c r="AF15" s="54">
        <v>0</v>
      </c>
      <c r="AG15" s="54">
        <v>5891</v>
      </c>
      <c r="AH15" s="54">
        <v>501</v>
      </c>
      <c r="AI15" s="54">
        <v>6392</v>
      </c>
      <c r="AJ15" s="54">
        <v>0</v>
      </c>
      <c r="AK15" s="54">
        <v>0</v>
      </c>
      <c r="AL15" s="54">
        <v>5696</v>
      </c>
      <c r="AM15" s="54">
        <v>47</v>
      </c>
      <c r="AN15" s="54">
        <v>5743</v>
      </c>
      <c r="AO15" s="54">
        <v>0</v>
      </c>
      <c r="AP15" s="54">
        <v>0</v>
      </c>
      <c r="AQ15" s="54">
        <v>111938</v>
      </c>
      <c r="AR15" s="54">
        <v>9511</v>
      </c>
      <c r="AS15" s="54">
        <v>121449</v>
      </c>
      <c r="AT15" s="54">
        <v>0</v>
      </c>
      <c r="AU15" s="54">
        <v>0</v>
      </c>
      <c r="AV15" s="54">
        <v>108237</v>
      </c>
      <c r="AW15" s="54">
        <v>885</v>
      </c>
      <c r="AX15" s="54">
        <v>109122</v>
      </c>
      <c r="AY15" s="54">
        <v>0</v>
      </c>
      <c r="AZ15" s="54">
        <v>0</v>
      </c>
      <c r="BA15" s="54">
        <v>707</v>
      </c>
      <c r="BB15" s="54">
        <v>0</v>
      </c>
      <c r="BC15" s="54">
        <v>707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22325</v>
      </c>
      <c r="BL15" s="54">
        <v>367</v>
      </c>
      <c r="BM15" s="54">
        <v>22692</v>
      </c>
      <c r="BN15" s="54">
        <v>0</v>
      </c>
      <c r="BO15" s="54">
        <v>0</v>
      </c>
      <c r="BP15" s="54">
        <v>22285</v>
      </c>
      <c r="BQ15" s="54">
        <v>138</v>
      </c>
      <c r="BR15" s="54">
        <v>22423</v>
      </c>
      <c r="BS15" s="54">
        <v>0</v>
      </c>
      <c r="BT15" s="54">
        <v>0</v>
      </c>
      <c r="BU15" s="54">
        <v>9299</v>
      </c>
      <c r="BV15" s="54">
        <v>224</v>
      </c>
      <c r="BW15" s="54">
        <v>9523</v>
      </c>
      <c r="BX15" s="54">
        <v>0</v>
      </c>
      <c r="BY15" s="54">
        <v>0</v>
      </c>
      <c r="BZ15" s="54">
        <v>9224</v>
      </c>
      <c r="CA15" s="54">
        <v>0</v>
      </c>
      <c r="CB15" s="54">
        <v>9224</v>
      </c>
      <c r="CC15" s="54">
        <v>0</v>
      </c>
      <c r="CD15" s="54">
        <v>0</v>
      </c>
      <c r="CE15" s="54">
        <v>451742</v>
      </c>
      <c r="CF15" s="54">
        <v>39325</v>
      </c>
      <c r="CG15" s="54">
        <v>491067</v>
      </c>
      <c r="CH15" s="54">
        <v>0</v>
      </c>
      <c r="CI15" s="54">
        <v>0</v>
      </c>
      <c r="CJ15" s="54">
        <v>442985</v>
      </c>
      <c r="CK15" s="54">
        <v>4972</v>
      </c>
      <c r="CL15" s="54">
        <v>447957</v>
      </c>
      <c r="CM15" s="54">
        <v>0</v>
      </c>
      <c r="CN15" s="54">
        <v>0</v>
      </c>
      <c r="CO15" s="54">
        <v>209450</v>
      </c>
      <c r="CP15" s="54">
        <v>39325</v>
      </c>
      <c r="CQ15" s="54">
        <v>248775</v>
      </c>
      <c r="CR15" s="54">
        <v>0</v>
      </c>
      <c r="CS15" s="54">
        <v>0</v>
      </c>
      <c r="CT15" s="54">
        <v>200693</v>
      </c>
      <c r="CU15" s="54">
        <v>4972</v>
      </c>
      <c r="CV15" s="54">
        <v>205665</v>
      </c>
      <c r="CW15" s="54">
        <v>0</v>
      </c>
      <c r="CX15" s="54">
        <v>0</v>
      </c>
      <c r="CY15" s="54">
        <v>31417</v>
      </c>
      <c r="CZ15" s="54">
        <v>5899</v>
      </c>
      <c r="DA15" s="54">
        <v>37316</v>
      </c>
      <c r="DB15" s="54">
        <v>0</v>
      </c>
      <c r="DC15" s="54">
        <v>0</v>
      </c>
      <c r="DD15" s="54">
        <v>30104</v>
      </c>
      <c r="DE15" s="54">
        <v>746</v>
      </c>
      <c r="DF15" s="54">
        <v>30850</v>
      </c>
      <c r="DG15" s="54">
        <v>0</v>
      </c>
      <c r="DH15" s="54">
        <v>0</v>
      </c>
      <c r="DI15" s="54">
        <v>117293</v>
      </c>
      <c r="DJ15" s="54">
        <v>22022</v>
      </c>
      <c r="DK15" s="54">
        <v>139315</v>
      </c>
      <c r="DL15" s="54">
        <v>0</v>
      </c>
      <c r="DM15" s="54">
        <v>0</v>
      </c>
      <c r="DN15" s="54">
        <v>112388</v>
      </c>
      <c r="DO15" s="54">
        <v>2784</v>
      </c>
      <c r="DP15" s="54">
        <v>115172</v>
      </c>
      <c r="DQ15" s="54">
        <v>0</v>
      </c>
      <c r="DR15" s="54">
        <v>0</v>
      </c>
      <c r="DS15" s="54">
        <v>60740</v>
      </c>
      <c r="DT15" s="54">
        <v>11404</v>
      </c>
      <c r="DU15" s="54">
        <v>72144</v>
      </c>
      <c r="DV15" s="54">
        <v>0</v>
      </c>
      <c r="DW15" s="54">
        <v>0</v>
      </c>
      <c r="DX15" s="54">
        <v>58201</v>
      </c>
      <c r="DY15" s="54">
        <v>1442</v>
      </c>
      <c r="DZ15" s="54">
        <v>59643</v>
      </c>
      <c r="EA15" s="54">
        <v>0</v>
      </c>
      <c r="EB15" s="54">
        <v>0</v>
      </c>
      <c r="EC15" s="54">
        <v>242292</v>
      </c>
      <c r="ED15" s="54">
        <v>0</v>
      </c>
      <c r="EE15" s="54">
        <v>242292</v>
      </c>
      <c r="EF15" s="54">
        <v>0</v>
      </c>
      <c r="EG15" s="54">
        <v>0</v>
      </c>
      <c r="EH15" s="54">
        <v>242292</v>
      </c>
      <c r="EI15" s="54">
        <v>0</v>
      </c>
      <c r="EJ15" s="54">
        <v>242292</v>
      </c>
      <c r="EK15" s="54">
        <v>0</v>
      </c>
      <c r="EL15" s="54">
        <v>0</v>
      </c>
      <c r="EM15" s="54">
        <v>0</v>
      </c>
      <c r="EN15" s="54">
        <v>0</v>
      </c>
      <c r="EO15" s="54">
        <v>0</v>
      </c>
      <c r="EP15" s="54">
        <v>0</v>
      </c>
      <c r="EQ15" s="54">
        <v>0</v>
      </c>
      <c r="ER15" s="54">
        <v>0</v>
      </c>
      <c r="ES15" s="54">
        <v>0</v>
      </c>
      <c r="ET15" s="54">
        <v>0</v>
      </c>
      <c r="EU15" s="54">
        <v>0</v>
      </c>
      <c r="EV15" s="54">
        <v>0</v>
      </c>
      <c r="EW15" s="54">
        <v>0</v>
      </c>
      <c r="EX15" s="54">
        <v>0</v>
      </c>
      <c r="EY15" s="54">
        <v>0</v>
      </c>
      <c r="EZ15" s="54">
        <v>0</v>
      </c>
      <c r="FA15" s="54">
        <v>0</v>
      </c>
      <c r="FB15" s="54">
        <v>0</v>
      </c>
      <c r="FC15" s="54">
        <v>0</v>
      </c>
      <c r="FD15" s="54">
        <v>0</v>
      </c>
      <c r="FE15" s="54">
        <v>0</v>
      </c>
      <c r="FF15" s="54">
        <v>0</v>
      </c>
      <c r="FG15" s="54">
        <v>18139</v>
      </c>
      <c r="FH15" s="54">
        <v>2813</v>
      </c>
      <c r="FI15" s="54">
        <v>20952</v>
      </c>
      <c r="FJ15" s="54">
        <v>0</v>
      </c>
      <c r="FK15" s="54">
        <v>0</v>
      </c>
      <c r="FL15" s="54">
        <v>16660</v>
      </c>
      <c r="FM15" s="54">
        <v>341</v>
      </c>
      <c r="FN15" s="54">
        <v>17001</v>
      </c>
      <c r="FO15" s="54">
        <v>0</v>
      </c>
      <c r="FP15" s="54">
        <v>0</v>
      </c>
      <c r="FQ15" s="54">
        <v>27525</v>
      </c>
      <c r="FR15" s="54">
        <v>0</v>
      </c>
      <c r="FS15" s="54">
        <v>27525</v>
      </c>
      <c r="FT15" s="54">
        <v>0</v>
      </c>
      <c r="FU15" s="54">
        <v>0</v>
      </c>
      <c r="FV15" s="54">
        <v>27525</v>
      </c>
      <c r="FW15" s="54">
        <v>0</v>
      </c>
      <c r="FX15" s="54">
        <v>27525</v>
      </c>
      <c r="FY15" s="54">
        <v>0</v>
      </c>
      <c r="FZ15" s="54">
        <v>0</v>
      </c>
      <c r="GA15" s="54">
        <v>1217</v>
      </c>
      <c r="GB15" s="54">
        <v>0</v>
      </c>
      <c r="GC15" s="54">
        <v>1217</v>
      </c>
      <c r="GD15" s="54">
        <v>0</v>
      </c>
      <c r="GE15" s="54">
        <v>0</v>
      </c>
      <c r="GF15" s="54">
        <v>1217</v>
      </c>
      <c r="GG15" s="54">
        <v>0</v>
      </c>
      <c r="GH15" s="54">
        <v>1217</v>
      </c>
      <c r="GI15" s="54">
        <v>0</v>
      </c>
      <c r="GJ15" s="54">
        <v>0</v>
      </c>
      <c r="GK15" s="54">
        <v>0</v>
      </c>
      <c r="GL15" s="54">
        <v>0</v>
      </c>
      <c r="GM15" s="54">
        <v>0</v>
      </c>
      <c r="GN15" s="54">
        <v>0</v>
      </c>
      <c r="GO15" s="54">
        <v>0</v>
      </c>
      <c r="GP15" s="54">
        <v>0</v>
      </c>
      <c r="GQ15" s="54">
        <v>0</v>
      </c>
      <c r="GR15" s="54">
        <v>0</v>
      </c>
      <c r="GS15" s="54">
        <v>0</v>
      </c>
      <c r="GT15" s="54">
        <v>0</v>
      </c>
      <c r="GU15" s="54">
        <v>0</v>
      </c>
      <c r="GV15" s="54">
        <v>0</v>
      </c>
      <c r="GW15" s="54">
        <v>0</v>
      </c>
      <c r="GX15" s="54">
        <v>0</v>
      </c>
      <c r="GY15" s="54">
        <v>0</v>
      </c>
      <c r="GZ15" s="54">
        <v>0</v>
      </c>
      <c r="HA15" s="54">
        <v>0</v>
      </c>
      <c r="HB15" s="54">
        <v>0</v>
      </c>
      <c r="HC15" s="54">
        <v>0</v>
      </c>
      <c r="HD15" s="54">
        <v>0</v>
      </c>
      <c r="HE15" s="54">
        <v>0</v>
      </c>
      <c r="HF15" s="54">
        <v>0</v>
      </c>
      <c r="HG15" s="54">
        <v>0</v>
      </c>
      <c r="HH15" s="54">
        <v>0</v>
      </c>
      <c r="HI15" s="54">
        <v>0</v>
      </c>
      <c r="HJ15" s="54">
        <v>0</v>
      </c>
      <c r="HK15" s="54">
        <v>0</v>
      </c>
      <c r="HL15" s="54">
        <v>0</v>
      </c>
      <c r="HM15" s="54">
        <v>0</v>
      </c>
      <c r="HN15" s="54">
        <v>0</v>
      </c>
      <c r="HO15" s="54">
        <v>0</v>
      </c>
      <c r="HP15" s="54">
        <v>0</v>
      </c>
      <c r="HQ15" s="54">
        <v>0</v>
      </c>
      <c r="HR15" s="54">
        <v>0</v>
      </c>
      <c r="HS15" s="54">
        <v>0</v>
      </c>
      <c r="HT15" s="54">
        <v>0</v>
      </c>
      <c r="HU15" s="54">
        <v>0</v>
      </c>
      <c r="HV15" s="54">
        <v>0</v>
      </c>
      <c r="HW15" s="54">
        <v>0</v>
      </c>
      <c r="HX15" s="54">
        <v>0</v>
      </c>
      <c r="HY15" s="54">
        <v>0</v>
      </c>
      <c r="HZ15" s="54">
        <v>0</v>
      </c>
      <c r="IA15" s="54">
        <v>0</v>
      </c>
      <c r="IB15" s="54">
        <v>0</v>
      </c>
      <c r="IC15" s="54">
        <v>0</v>
      </c>
      <c r="ID15" s="54">
        <v>0</v>
      </c>
      <c r="IE15" s="54">
        <v>0</v>
      </c>
      <c r="IF15" s="54">
        <v>0</v>
      </c>
      <c r="IG15" s="54">
        <v>0</v>
      </c>
      <c r="IH15" s="54">
        <v>0</v>
      </c>
      <c r="II15" s="54">
        <v>0</v>
      </c>
      <c r="IJ15" s="54">
        <v>0</v>
      </c>
      <c r="IK15" s="54">
        <v>0</v>
      </c>
      <c r="IL15" s="54">
        <v>0</v>
      </c>
      <c r="IM15" s="54">
        <v>0</v>
      </c>
      <c r="IN15" s="54">
        <v>0</v>
      </c>
      <c r="IO15" s="54">
        <v>0</v>
      </c>
      <c r="IP15" s="54">
        <v>0</v>
      </c>
      <c r="IQ15" s="54">
        <v>0</v>
      </c>
      <c r="IR15">
        <v>0</v>
      </c>
      <c r="IS15" s="54">
        <v>0</v>
      </c>
      <c r="IT15" s="54">
        <v>0</v>
      </c>
      <c r="IU15" s="54">
        <v>0</v>
      </c>
      <c r="IV15" s="54">
        <v>0</v>
      </c>
    </row>
    <row r="16" spans="1:256" x14ac:dyDescent="0.15">
      <c r="A16" s="54" t="str">
        <f>T("473022")</f>
        <v>473022</v>
      </c>
      <c r="B16" s="54" t="s">
        <v>7</v>
      </c>
      <c r="C16" s="54">
        <v>682907</v>
      </c>
      <c r="D16" s="54">
        <v>22100</v>
      </c>
      <c r="E16" s="54">
        <v>705007</v>
      </c>
      <c r="F16" s="54">
        <v>0</v>
      </c>
      <c r="G16" s="54">
        <v>0</v>
      </c>
      <c r="H16" s="54">
        <v>677666</v>
      </c>
      <c r="I16" s="54">
        <v>4485</v>
      </c>
      <c r="J16" s="54">
        <v>682151</v>
      </c>
      <c r="K16" s="54">
        <v>0</v>
      </c>
      <c r="L16" s="54">
        <v>0</v>
      </c>
      <c r="M16" s="54">
        <v>682907</v>
      </c>
      <c r="N16" s="54">
        <v>22100</v>
      </c>
      <c r="O16" s="54">
        <v>705007</v>
      </c>
      <c r="P16" s="54">
        <v>0</v>
      </c>
      <c r="Q16" s="54">
        <v>0</v>
      </c>
      <c r="R16" s="54">
        <v>677666</v>
      </c>
      <c r="S16" s="54">
        <v>4485</v>
      </c>
      <c r="T16" s="54">
        <v>682151</v>
      </c>
      <c r="U16" s="54">
        <v>0</v>
      </c>
      <c r="V16" s="54">
        <v>0</v>
      </c>
      <c r="W16" s="54">
        <v>73096</v>
      </c>
      <c r="X16" s="54">
        <v>2277</v>
      </c>
      <c r="Y16" s="54">
        <v>75373</v>
      </c>
      <c r="Z16" s="54">
        <v>0</v>
      </c>
      <c r="AA16" s="54">
        <v>0</v>
      </c>
      <c r="AB16" s="54">
        <v>72740</v>
      </c>
      <c r="AC16" s="54">
        <v>958</v>
      </c>
      <c r="AD16" s="54">
        <v>73698</v>
      </c>
      <c r="AE16" s="54">
        <v>0</v>
      </c>
      <c r="AF16" s="54">
        <v>0</v>
      </c>
      <c r="AG16" s="54">
        <v>3845</v>
      </c>
      <c r="AH16" s="54">
        <v>119</v>
      </c>
      <c r="AI16" s="54">
        <v>3964</v>
      </c>
      <c r="AJ16" s="54">
        <v>0</v>
      </c>
      <c r="AK16" s="54">
        <v>0</v>
      </c>
      <c r="AL16" s="54">
        <v>3823</v>
      </c>
      <c r="AM16" s="54">
        <v>57</v>
      </c>
      <c r="AN16" s="54">
        <v>3880</v>
      </c>
      <c r="AO16" s="54">
        <v>0</v>
      </c>
      <c r="AP16" s="54">
        <v>0</v>
      </c>
      <c r="AQ16" s="54">
        <v>60230</v>
      </c>
      <c r="AR16" s="54">
        <v>1865</v>
      </c>
      <c r="AS16" s="54">
        <v>62095</v>
      </c>
      <c r="AT16" s="54">
        <v>0</v>
      </c>
      <c r="AU16" s="54">
        <v>0</v>
      </c>
      <c r="AV16" s="54">
        <v>59896</v>
      </c>
      <c r="AW16" s="54">
        <v>901</v>
      </c>
      <c r="AX16" s="54">
        <v>60797</v>
      </c>
      <c r="AY16" s="54">
        <v>0</v>
      </c>
      <c r="AZ16" s="54">
        <v>0</v>
      </c>
      <c r="BA16" s="54">
        <v>474</v>
      </c>
      <c r="BB16" s="54">
        <v>0</v>
      </c>
      <c r="BC16" s="54">
        <v>474</v>
      </c>
      <c r="BD16" s="54">
        <v>0</v>
      </c>
      <c r="BE16" s="54">
        <v>0</v>
      </c>
      <c r="BF16" s="54">
        <v>474</v>
      </c>
      <c r="BG16" s="54">
        <v>0</v>
      </c>
      <c r="BH16" s="54">
        <v>474</v>
      </c>
      <c r="BI16" s="54">
        <v>0</v>
      </c>
      <c r="BJ16" s="54">
        <v>0</v>
      </c>
      <c r="BK16" s="54">
        <v>6435</v>
      </c>
      <c r="BL16" s="54">
        <v>293</v>
      </c>
      <c r="BM16" s="54">
        <v>6728</v>
      </c>
      <c r="BN16" s="54">
        <v>0</v>
      </c>
      <c r="BO16" s="54">
        <v>0</v>
      </c>
      <c r="BP16" s="54">
        <v>6435</v>
      </c>
      <c r="BQ16" s="54">
        <v>0</v>
      </c>
      <c r="BR16" s="54">
        <v>6435</v>
      </c>
      <c r="BS16" s="54">
        <v>0</v>
      </c>
      <c r="BT16" s="54">
        <v>0</v>
      </c>
      <c r="BU16" s="54">
        <v>2586</v>
      </c>
      <c r="BV16" s="54">
        <v>0</v>
      </c>
      <c r="BW16" s="54">
        <v>2586</v>
      </c>
      <c r="BX16" s="54">
        <v>0</v>
      </c>
      <c r="BY16" s="54">
        <v>0</v>
      </c>
      <c r="BZ16" s="54">
        <v>2586</v>
      </c>
      <c r="CA16" s="54">
        <v>0</v>
      </c>
      <c r="CB16" s="54">
        <v>2586</v>
      </c>
      <c r="CC16" s="54">
        <v>0</v>
      </c>
      <c r="CD16" s="54">
        <v>0</v>
      </c>
      <c r="CE16" s="54">
        <v>582966</v>
      </c>
      <c r="CF16" s="54">
        <v>18988</v>
      </c>
      <c r="CG16" s="54">
        <v>601954</v>
      </c>
      <c r="CH16" s="54">
        <v>0</v>
      </c>
      <c r="CI16" s="54">
        <v>0</v>
      </c>
      <c r="CJ16" s="54">
        <v>578325</v>
      </c>
      <c r="CK16" s="54">
        <v>3234</v>
      </c>
      <c r="CL16" s="54">
        <v>581559</v>
      </c>
      <c r="CM16" s="54">
        <v>0</v>
      </c>
      <c r="CN16" s="54">
        <v>0</v>
      </c>
      <c r="CO16" s="54">
        <v>121068</v>
      </c>
      <c r="CP16" s="54">
        <v>18988</v>
      </c>
      <c r="CQ16" s="54">
        <v>140056</v>
      </c>
      <c r="CR16" s="54">
        <v>0</v>
      </c>
      <c r="CS16" s="54">
        <v>0</v>
      </c>
      <c r="CT16" s="54">
        <v>116427</v>
      </c>
      <c r="CU16" s="54">
        <v>3234</v>
      </c>
      <c r="CV16" s="54">
        <v>119661</v>
      </c>
      <c r="CW16" s="54">
        <v>0</v>
      </c>
      <c r="CX16" s="54">
        <v>0</v>
      </c>
      <c r="CY16" s="54">
        <v>16078</v>
      </c>
      <c r="CZ16" s="54">
        <v>2521</v>
      </c>
      <c r="DA16" s="54">
        <v>18599</v>
      </c>
      <c r="DB16" s="54">
        <v>0</v>
      </c>
      <c r="DC16" s="54">
        <v>0</v>
      </c>
      <c r="DD16" s="54">
        <v>15461</v>
      </c>
      <c r="DE16" s="54">
        <v>430</v>
      </c>
      <c r="DF16" s="54">
        <v>15891</v>
      </c>
      <c r="DG16" s="54">
        <v>0</v>
      </c>
      <c r="DH16" s="54">
        <v>0</v>
      </c>
      <c r="DI16" s="54">
        <v>60812</v>
      </c>
      <c r="DJ16" s="54">
        <v>9538</v>
      </c>
      <c r="DK16" s="54">
        <v>70350</v>
      </c>
      <c r="DL16" s="54">
        <v>0</v>
      </c>
      <c r="DM16" s="54">
        <v>0</v>
      </c>
      <c r="DN16" s="54">
        <v>58482</v>
      </c>
      <c r="DO16" s="54">
        <v>1624</v>
      </c>
      <c r="DP16" s="54">
        <v>60106</v>
      </c>
      <c r="DQ16" s="54">
        <v>0</v>
      </c>
      <c r="DR16" s="54">
        <v>0</v>
      </c>
      <c r="DS16" s="54">
        <v>44178</v>
      </c>
      <c r="DT16" s="54">
        <v>6929</v>
      </c>
      <c r="DU16" s="54">
        <v>51107</v>
      </c>
      <c r="DV16" s="54">
        <v>0</v>
      </c>
      <c r="DW16" s="54">
        <v>0</v>
      </c>
      <c r="DX16" s="54">
        <v>42484</v>
      </c>
      <c r="DY16" s="54">
        <v>1180</v>
      </c>
      <c r="DZ16" s="54">
        <v>43664</v>
      </c>
      <c r="EA16" s="54">
        <v>0</v>
      </c>
      <c r="EB16" s="54">
        <v>0</v>
      </c>
      <c r="EC16" s="54">
        <v>461898</v>
      </c>
      <c r="ED16" s="54">
        <v>0</v>
      </c>
      <c r="EE16" s="54">
        <v>461898</v>
      </c>
      <c r="EF16" s="54">
        <v>0</v>
      </c>
      <c r="EG16" s="54">
        <v>0</v>
      </c>
      <c r="EH16" s="54">
        <v>461898</v>
      </c>
      <c r="EI16" s="54">
        <v>0</v>
      </c>
      <c r="EJ16" s="54">
        <v>461898</v>
      </c>
      <c r="EK16" s="54">
        <v>0</v>
      </c>
      <c r="EL16" s="54">
        <v>0</v>
      </c>
      <c r="EM16" s="54">
        <v>0</v>
      </c>
      <c r="EN16" s="54">
        <v>0</v>
      </c>
      <c r="EO16" s="54">
        <v>0</v>
      </c>
      <c r="EP16" s="54">
        <v>0</v>
      </c>
      <c r="EQ16" s="54">
        <v>0</v>
      </c>
      <c r="ER16" s="54">
        <v>0</v>
      </c>
      <c r="ES16" s="54">
        <v>0</v>
      </c>
      <c r="ET16" s="54">
        <v>0</v>
      </c>
      <c r="EU16" s="54">
        <v>0</v>
      </c>
      <c r="EV16" s="54">
        <v>0</v>
      </c>
      <c r="EW16" s="54">
        <v>0</v>
      </c>
      <c r="EX16" s="54">
        <v>0</v>
      </c>
      <c r="EY16" s="54">
        <v>0</v>
      </c>
      <c r="EZ16" s="54">
        <v>0</v>
      </c>
      <c r="FA16" s="54">
        <v>0</v>
      </c>
      <c r="FB16" s="54">
        <v>0</v>
      </c>
      <c r="FC16" s="54">
        <v>0</v>
      </c>
      <c r="FD16" s="54">
        <v>0</v>
      </c>
      <c r="FE16" s="54">
        <v>0</v>
      </c>
      <c r="FF16" s="54">
        <v>0</v>
      </c>
      <c r="FG16" s="54">
        <v>11488</v>
      </c>
      <c r="FH16" s="54">
        <v>835</v>
      </c>
      <c r="FI16" s="54">
        <v>12323</v>
      </c>
      <c r="FJ16" s="54">
        <v>0</v>
      </c>
      <c r="FK16" s="54">
        <v>0</v>
      </c>
      <c r="FL16" s="54">
        <v>11244</v>
      </c>
      <c r="FM16" s="54">
        <v>293</v>
      </c>
      <c r="FN16" s="54">
        <v>11537</v>
      </c>
      <c r="FO16" s="54">
        <v>0</v>
      </c>
      <c r="FP16" s="54">
        <v>0</v>
      </c>
      <c r="FQ16" s="54">
        <v>15357</v>
      </c>
      <c r="FR16" s="54">
        <v>0</v>
      </c>
      <c r="FS16" s="54">
        <v>15357</v>
      </c>
      <c r="FT16" s="54">
        <v>0</v>
      </c>
      <c r="FU16" s="54">
        <v>0</v>
      </c>
      <c r="FV16" s="54">
        <v>15357</v>
      </c>
      <c r="FW16" s="54">
        <v>0</v>
      </c>
      <c r="FX16" s="54">
        <v>15357</v>
      </c>
      <c r="FY16" s="54">
        <v>0</v>
      </c>
      <c r="FZ16" s="54">
        <v>0</v>
      </c>
      <c r="GA16" s="54">
        <v>0</v>
      </c>
      <c r="GB16" s="54">
        <v>0</v>
      </c>
      <c r="GC16" s="54">
        <v>0</v>
      </c>
      <c r="GD16" s="54">
        <v>0</v>
      </c>
      <c r="GE16" s="54">
        <v>0</v>
      </c>
      <c r="GF16" s="54">
        <v>0</v>
      </c>
      <c r="GG16" s="54">
        <v>0</v>
      </c>
      <c r="GH16" s="54">
        <v>0</v>
      </c>
      <c r="GI16" s="54">
        <v>0</v>
      </c>
      <c r="GJ16" s="54">
        <v>0</v>
      </c>
      <c r="GK16" s="54">
        <v>0</v>
      </c>
      <c r="GL16" s="54">
        <v>0</v>
      </c>
      <c r="GM16" s="54">
        <v>0</v>
      </c>
      <c r="GN16" s="54">
        <v>0</v>
      </c>
      <c r="GO16" s="54">
        <v>0</v>
      </c>
      <c r="GP16" s="54">
        <v>0</v>
      </c>
      <c r="GQ16" s="54">
        <v>0</v>
      </c>
      <c r="GR16" s="54">
        <v>0</v>
      </c>
      <c r="GS16" s="54">
        <v>0</v>
      </c>
      <c r="GT16" s="54">
        <v>0</v>
      </c>
      <c r="GU16" s="54">
        <v>0</v>
      </c>
      <c r="GV16" s="54">
        <v>0</v>
      </c>
      <c r="GW16" s="54">
        <v>0</v>
      </c>
      <c r="GX16" s="54">
        <v>0</v>
      </c>
      <c r="GY16" s="54">
        <v>0</v>
      </c>
      <c r="GZ16" s="54">
        <v>0</v>
      </c>
      <c r="HA16" s="54">
        <v>0</v>
      </c>
      <c r="HB16" s="54">
        <v>0</v>
      </c>
      <c r="HC16" s="54">
        <v>0</v>
      </c>
      <c r="HD16" s="54">
        <v>0</v>
      </c>
      <c r="HE16" s="54">
        <v>0</v>
      </c>
      <c r="HF16" s="54">
        <v>0</v>
      </c>
      <c r="HG16" s="54">
        <v>0</v>
      </c>
      <c r="HH16" s="54">
        <v>0</v>
      </c>
      <c r="HI16" s="54">
        <v>0</v>
      </c>
      <c r="HJ16" s="54">
        <v>0</v>
      </c>
      <c r="HK16" s="54">
        <v>0</v>
      </c>
      <c r="HL16" s="54">
        <v>0</v>
      </c>
      <c r="HM16" s="54">
        <v>0</v>
      </c>
      <c r="HN16" s="54">
        <v>0</v>
      </c>
      <c r="HO16" s="54">
        <v>0</v>
      </c>
      <c r="HP16" s="54">
        <v>0</v>
      </c>
      <c r="HQ16" s="54">
        <v>0</v>
      </c>
      <c r="HR16" s="54">
        <v>0</v>
      </c>
      <c r="HS16" s="54">
        <v>0</v>
      </c>
      <c r="HT16" s="54">
        <v>0</v>
      </c>
      <c r="HU16" s="54">
        <v>0</v>
      </c>
      <c r="HV16" s="54">
        <v>0</v>
      </c>
      <c r="HW16" s="54">
        <v>0</v>
      </c>
      <c r="HX16" s="54">
        <v>0</v>
      </c>
      <c r="HY16" s="54">
        <v>0</v>
      </c>
      <c r="HZ16" s="54">
        <v>0</v>
      </c>
      <c r="IA16" s="54">
        <v>0</v>
      </c>
      <c r="IB16" s="54">
        <v>0</v>
      </c>
      <c r="IC16" s="54">
        <v>0</v>
      </c>
      <c r="ID16" s="54">
        <v>0</v>
      </c>
      <c r="IE16" s="54">
        <v>0</v>
      </c>
      <c r="IF16" s="54">
        <v>0</v>
      </c>
      <c r="IG16" s="54">
        <v>0</v>
      </c>
      <c r="IH16" s="54">
        <v>0</v>
      </c>
      <c r="II16" s="54">
        <v>0</v>
      </c>
      <c r="IJ16" s="54">
        <v>0</v>
      </c>
      <c r="IK16" s="54">
        <v>0</v>
      </c>
      <c r="IL16" s="54">
        <v>0</v>
      </c>
      <c r="IM16" s="54">
        <v>0</v>
      </c>
      <c r="IN16" s="54">
        <v>0</v>
      </c>
      <c r="IO16" s="54">
        <v>0</v>
      </c>
      <c r="IP16" s="54">
        <v>0</v>
      </c>
      <c r="IQ16" s="54">
        <v>0</v>
      </c>
      <c r="IR16">
        <v>0</v>
      </c>
      <c r="IS16" s="54">
        <v>0</v>
      </c>
      <c r="IT16" s="54">
        <v>0</v>
      </c>
      <c r="IU16" s="54">
        <v>0</v>
      </c>
      <c r="IV16" s="54">
        <v>0</v>
      </c>
    </row>
    <row r="17" spans="1:256" x14ac:dyDescent="0.15">
      <c r="A17" s="54" t="str">
        <f>T("473031")</f>
        <v>473031</v>
      </c>
      <c r="B17" s="54" t="s">
        <v>8</v>
      </c>
      <c r="C17" s="54">
        <v>220666</v>
      </c>
      <c r="D17" s="54">
        <v>24659</v>
      </c>
      <c r="E17" s="54">
        <v>245325</v>
      </c>
      <c r="F17" s="54">
        <v>0</v>
      </c>
      <c r="G17" s="54">
        <v>0</v>
      </c>
      <c r="H17" s="54">
        <v>217845</v>
      </c>
      <c r="I17" s="54">
        <v>2865</v>
      </c>
      <c r="J17" s="54">
        <v>220710</v>
      </c>
      <c r="K17" s="54">
        <v>0</v>
      </c>
      <c r="L17" s="54">
        <v>0</v>
      </c>
      <c r="M17" s="54">
        <v>220666</v>
      </c>
      <c r="N17" s="54">
        <v>24659</v>
      </c>
      <c r="O17" s="54">
        <v>245325</v>
      </c>
      <c r="P17" s="54">
        <v>0</v>
      </c>
      <c r="Q17" s="54">
        <v>0</v>
      </c>
      <c r="R17" s="54">
        <v>217845</v>
      </c>
      <c r="S17" s="54">
        <v>2865</v>
      </c>
      <c r="T17" s="54">
        <v>220710</v>
      </c>
      <c r="U17" s="54">
        <v>0</v>
      </c>
      <c r="V17" s="54">
        <v>0</v>
      </c>
      <c r="W17" s="54">
        <v>56359</v>
      </c>
      <c r="X17" s="54">
        <v>3022</v>
      </c>
      <c r="Y17" s="54">
        <v>59381</v>
      </c>
      <c r="Z17" s="54">
        <v>0</v>
      </c>
      <c r="AA17" s="54">
        <v>0</v>
      </c>
      <c r="AB17" s="54">
        <v>55790</v>
      </c>
      <c r="AC17" s="54">
        <v>693</v>
      </c>
      <c r="AD17" s="54">
        <v>56483</v>
      </c>
      <c r="AE17" s="54">
        <v>0</v>
      </c>
      <c r="AF17" s="54">
        <v>0</v>
      </c>
      <c r="AG17" s="54">
        <v>2471</v>
      </c>
      <c r="AH17" s="54">
        <v>133</v>
      </c>
      <c r="AI17" s="54">
        <v>2604</v>
      </c>
      <c r="AJ17" s="54">
        <v>0</v>
      </c>
      <c r="AK17" s="54">
        <v>0</v>
      </c>
      <c r="AL17" s="54">
        <v>2447</v>
      </c>
      <c r="AM17" s="54">
        <v>28</v>
      </c>
      <c r="AN17" s="54">
        <v>2475</v>
      </c>
      <c r="AO17" s="54">
        <v>0</v>
      </c>
      <c r="AP17" s="54">
        <v>0</v>
      </c>
      <c r="AQ17" s="54">
        <v>46936</v>
      </c>
      <c r="AR17" s="54">
        <v>2534</v>
      </c>
      <c r="AS17" s="54">
        <v>49470</v>
      </c>
      <c r="AT17" s="54">
        <v>0</v>
      </c>
      <c r="AU17" s="54">
        <v>0</v>
      </c>
      <c r="AV17" s="54">
        <v>46487</v>
      </c>
      <c r="AW17" s="54">
        <v>540</v>
      </c>
      <c r="AX17" s="54">
        <v>47027</v>
      </c>
      <c r="AY17" s="54">
        <v>0</v>
      </c>
      <c r="AZ17" s="54">
        <v>0</v>
      </c>
      <c r="BA17" s="54">
        <v>118</v>
      </c>
      <c r="BB17" s="54">
        <v>0</v>
      </c>
      <c r="BC17" s="54">
        <v>118</v>
      </c>
      <c r="BD17" s="54">
        <v>0</v>
      </c>
      <c r="BE17" s="54">
        <v>0</v>
      </c>
      <c r="BF17" s="54">
        <v>118</v>
      </c>
      <c r="BG17" s="54">
        <v>0</v>
      </c>
      <c r="BH17" s="54">
        <v>118</v>
      </c>
      <c r="BI17" s="54">
        <v>0</v>
      </c>
      <c r="BJ17" s="54">
        <v>0</v>
      </c>
      <c r="BK17" s="54">
        <v>5343</v>
      </c>
      <c r="BL17" s="54">
        <v>295</v>
      </c>
      <c r="BM17" s="54">
        <v>5638</v>
      </c>
      <c r="BN17" s="54">
        <v>0</v>
      </c>
      <c r="BO17" s="54">
        <v>0</v>
      </c>
      <c r="BP17" s="54">
        <v>5247</v>
      </c>
      <c r="BQ17" s="54">
        <v>65</v>
      </c>
      <c r="BR17" s="54">
        <v>5312</v>
      </c>
      <c r="BS17" s="54">
        <v>0</v>
      </c>
      <c r="BT17" s="54">
        <v>0</v>
      </c>
      <c r="BU17" s="54">
        <v>1609</v>
      </c>
      <c r="BV17" s="54">
        <v>60</v>
      </c>
      <c r="BW17" s="54">
        <v>1669</v>
      </c>
      <c r="BX17" s="54">
        <v>0</v>
      </c>
      <c r="BY17" s="54">
        <v>0</v>
      </c>
      <c r="BZ17" s="54">
        <v>1609</v>
      </c>
      <c r="CA17" s="54">
        <v>60</v>
      </c>
      <c r="CB17" s="54">
        <v>1669</v>
      </c>
      <c r="CC17" s="54">
        <v>0</v>
      </c>
      <c r="CD17" s="54">
        <v>0</v>
      </c>
      <c r="CE17" s="54">
        <v>148354</v>
      </c>
      <c r="CF17" s="54">
        <v>21441</v>
      </c>
      <c r="CG17" s="54">
        <v>169795</v>
      </c>
      <c r="CH17" s="54">
        <v>0</v>
      </c>
      <c r="CI17" s="54">
        <v>0</v>
      </c>
      <c r="CJ17" s="54">
        <v>146204</v>
      </c>
      <c r="CK17" s="54">
        <v>2113</v>
      </c>
      <c r="CL17" s="54">
        <v>148317</v>
      </c>
      <c r="CM17" s="54">
        <v>0</v>
      </c>
      <c r="CN17" s="54">
        <v>0</v>
      </c>
      <c r="CO17" s="54">
        <v>59846</v>
      </c>
      <c r="CP17" s="54">
        <v>21441</v>
      </c>
      <c r="CQ17" s="54">
        <v>81287</v>
      </c>
      <c r="CR17" s="54">
        <v>0</v>
      </c>
      <c r="CS17" s="54">
        <v>0</v>
      </c>
      <c r="CT17" s="54">
        <v>57696</v>
      </c>
      <c r="CU17" s="54">
        <v>2113</v>
      </c>
      <c r="CV17" s="54">
        <v>59809</v>
      </c>
      <c r="CW17" s="54">
        <v>0</v>
      </c>
      <c r="CX17" s="54">
        <v>0</v>
      </c>
      <c r="CY17" s="54">
        <v>12615</v>
      </c>
      <c r="CZ17" s="54">
        <v>7122</v>
      </c>
      <c r="DA17" s="54">
        <v>19737</v>
      </c>
      <c r="DB17" s="54">
        <v>0</v>
      </c>
      <c r="DC17" s="54">
        <v>0</v>
      </c>
      <c r="DD17" s="54">
        <v>11909</v>
      </c>
      <c r="DE17" s="54">
        <v>704</v>
      </c>
      <c r="DF17" s="54">
        <v>12613</v>
      </c>
      <c r="DG17" s="54">
        <v>0</v>
      </c>
      <c r="DH17" s="54">
        <v>0</v>
      </c>
      <c r="DI17" s="54">
        <v>25230</v>
      </c>
      <c r="DJ17" s="54">
        <v>14245</v>
      </c>
      <c r="DK17" s="54">
        <v>39475</v>
      </c>
      <c r="DL17" s="54">
        <v>0</v>
      </c>
      <c r="DM17" s="54">
        <v>0</v>
      </c>
      <c r="DN17" s="54">
        <v>23817</v>
      </c>
      <c r="DO17" s="54">
        <v>1409</v>
      </c>
      <c r="DP17" s="54">
        <v>25226</v>
      </c>
      <c r="DQ17" s="54">
        <v>0</v>
      </c>
      <c r="DR17" s="54">
        <v>0</v>
      </c>
      <c r="DS17" s="54">
        <v>22001</v>
      </c>
      <c r="DT17" s="54">
        <v>74</v>
      </c>
      <c r="DU17" s="54">
        <v>22075</v>
      </c>
      <c r="DV17" s="54">
        <v>0</v>
      </c>
      <c r="DW17" s="54">
        <v>0</v>
      </c>
      <c r="DX17" s="54">
        <v>21970</v>
      </c>
      <c r="DY17" s="54">
        <v>0</v>
      </c>
      <c r="DZ17" s="54">
        <v>21970</v>
      </c>
      <c r="EA17" s="54">
        <v>0</v>
      </c>
      <c r="EB17" s="54">
        <v>0</v>
      </c>
      <c r="EC17" s="54">
        <v>88508</v>
      </c>
      <c r="ED17" s="54">
        <v>0</v>
      </c>
      <c r="EE17" s="54">
        <v>88508</v>
      </c>
      <c r="EF17" s="54">
        <v>0</v>
      </c>
      <c r="EG17" s="54">
        <v>0</v>
      </c>
      <c r="EH17" s="54">
        <v>88508</v>
      </c>
      <c r="EI17" s="54">
        <v>0</v>
      </c>
      <c r="EJ17" s="54">
        <v>88508</v>
      </c>
      <c r="EK17" s="54">
        <v>0</v>
      </c>
      <c r="EL17" s="54">
        <v>0</v>
      </c>
      <c r="EM17" s="54">
        <v>0</v>
      </c>
      <c r="EN17" s="54">
        <v>0</v>
      </c>
      <c r="EO17" s="54">
        <v>0</v>
      </c>
      <c r="EP17" s="54">
        <v>0</v>
      </c>
      <c r="EQ17" s="54">
        <v>0</v>
      </c>
      <c r="ER17" s="54">
        <v>0</v>
      </c>
      <c r="ES17" s="54">
        <v>0</v>
      </c>
      <c r="ET17" s="54">
        <v>0</v>
      </c>
      <c r="EU17" s="54">
        <v>0</v>
      </c>
      <c r="EV17" s="54">
        <v>0</v>
      </c>
      <c r="EW17" s="54">
        <v>0</v>
      </c>
      <c r="EX17" s="54">
        <v>0</v>
      </c>
      <c r="EY17" s="54">
        <v>0</v>
      </c>
      <c r="EZ17" s="54">
        <v>0</v>
      </c>
      <c r="FA17" s="54">
        <v>0</v>
      </c>
      <c r="FB17" s="54">
        <v>0</v>
      </c>
      <c r="FC17" s="54">
        <v>0</v>
      </c>
      <c r="FD17" s="54">
        <v>0</v>
      </c>
      <c r="FE17" s="54">
        <v>0</v>
      </c>
      <c r="FF17" s="54">
        <v>0</v>
      </c>
      <c r="FG17" s="54">
        <v>7299</v>
      </c>
      <c r="FH17" s="54">
        <v>196</v>
      </c>
      <c r="FI17" s="54">
        <v>7495</v>
      </c>
      <c r="FJ17" s="54">
        <v>0</v>
      </c>
      <c r="FK17" s="54">
        <v>0</v>
      </c>
      <c r="FL17" s="54">
        <v>7197</v>
      </c>
      <c r="FM17" s="54">
        <v>59</v>
      </c>
      <c r="FN17" s="54">
        <v>7256</v>
      </c>
      <c r="FO17" s="54">
        <v>0</v>
      </c>
      <c r="FP17" s="54">
        <v>0</v>
      </c>
      <c r="FQ17" s="54">
        <v>8654</v>
      </c>
      <c r="FR17" s="54">
        <v>0</v>
      </c>
      <c r="FS17" s="54">
        <v>8654</v>
      </c>
      <c r="FT17" s="54">
        <v>0</v>
      </c>
      <c r="FU17" s="54">
        <v>0</v>
      </c>
      <c r="FV17" s="54">
        <v>8654</v>
      </c>
      <c r="FW17" s="54">
        <v>0</v>
      </c>
      <c r="FX17" s="54">
        <v>8654</v>
      </c>
      <c r="FY17" s="54">
        <v>0</v>
      </c>
      <c r="FZ17" s="54">
        <v>0</v>
      </c>
      <c r="GA17" s="54">
        <v>0</v>
      </c>
      <c r="GB17" s="54">
        <v>0</v>
      </c>
      <c r="GC17" s="54">
        <v>0</v>
      </c>
      <c r="GD17" s="54">
        <v>0</v>
      </c>
      <c r="GE17" s="54">
        <v>0</v>
      </c>
      <c r="GF17" s="54">
        <v>0</v>
      </c>
      <c r="GG17" s="54">
        <v>0</v>
      </c>
      <c r="GH17" s="54">
        <v>0</v>
      </c>
      <c r="GI17" s="54">
        <v>0</v>
      </c>
      <c r="GJ17" s="54">
        <v>0</v>
      </c>
      <c r="GK17" s="54">
        <v>0</v>
      </c>
      <c r="GL17" s="54">
        <v>0</v>
      </c>
      <c r="GM17" s="54">
        <v>0</v>
      </c>
      <c r="GN17" s="54">
        <v>0</v>
      </c>
      <c r="GO17" s="54">
        <v>0</v>
      </c>
      <c r="GP17" s="54">
        <v>0</v>
      </c>
      <c r="GQ17" s="54">
        <v>0</v>
      </c>
      <c r="GR17" s="54">
        <v>0</v>
      </c>
      <c r="GS17" s="54">
        <v>0</v>
      </c>
      <c r="GT17" s="54">
        <v>0</v>
      </c>
      <c r="GU17" s="54">
        <v>0</v>
      </c>
      <c r="GV17" s="54">
        <v>0</v>
      </c>
      <c r="GW17" s="54">
        <v>0</v>
      </c>
      <c r="GX17" s="54">
        <v>0</v>
      </c>
      <c r="GY17" s="54">
        <v>0</v>
      </c>
      <c r="GZ17" s="54">
        <v>0</v>
      </c>
      <c r="HA17" s="54">
        <v>0</v>
      </c>
      <c r="HB17" s="54">
        <v>0</v>
      </c>
      <c r="HC17" s="54">
        <v>0</v>
      </c>
      <c r="HD17" s="54">
        <v>0</v>
      </c>
      <c r="HE17" s="54">
        <v>0</v>
      </c>
      <c r="HF17" s="54">
        <v>0</v>
      </c>
      <c r="HG17" s="54">
        <v>0</v>
      </c>
      <c r="HH17" s="54">
        <v>0</v>
      </c>
      <c r="HI17" s="54">
        <v>0</v>
      </c>
      <c r="HJ17" s="54">
        <v>0</v>
      </c>
      <c r="HK17" s="54">
        <v>0</v>
      </c>
      <c r="HL17" s="54">
        <v>0</v>
      </c>
      <c r="HM17" s="54">
        <v>0</v>
      </c>
      <c r="HN17" s="54">
        <v>0</v>
      </c>
      <c r="HO17" s="54">
        <v>0</v>
      </c>
      <c r="HP17" s="54">
        <v>0</v>
      </c>
      <c r="HQ17" s="54">
        <v>0</v>
      </c>
      <c r="HR17" s="54">
        <v>0</v>
      </c>
      <c r="HS17" s="54">
        <v>0</v>
      </c>
      <c r="HT17" s="54">
        <v>0</v>
      </c>
      <c r="HU17" s="54">
        <v>0</v>
      </c>
      <c r="HV17" s="54">
        <v>0</v>
      </c>
      <c r="HW17" s="54">
        <v>0</v>
      </c>
      <c r="HX17" s="54">
        <v>0</v>
      </c>
      <c r="HY17" s="54">
        <v>0</v>
      </c>
      <c r="HZ17" s="54">
        <v>0</v>
      </c>
      <c r="IA17" s="54">
        <v>0</v>
      </c>
      <c r="IB17" s="54">
        <v>0</v>
      </c>
      <c r="IC17" s="54">
        <v>0</v>
      </c>
      <c r="ID17" s="54">
        <v>0</v>
      </c>
      <c r="IE17" s="54">
        <v>0</v>
      </c>
      <c r="IF17" s="54">
        <v>0</v>
      </c>
      <c r="IG17" s="54">
        <v>0</v>
      </c>
      <c r="IH17" s="54">
        <v>0</v>
      </c>
      <c r="II17" s="54">
        <v>0</v>
      </c>
      <c r="IJ17" s="54">
        <v>0</v>
      </c>
      <c r="IK17" s="54">
        <v>0</v>
      </c>
      <c r="IL17" s="54">
        <v>0</v>
      </c>
      <c r="IM17" s="54">
        <v>0</v>
      </c>
      <c r="IN17" s="54">
        <v>0</v>
      </c>
      <c r="IO17" s="54">
        <v>0</v>
      </c>
      <c r="IP17" s="54">
        <v>0</v>
      </c>
      <c r="IQ17" s="54">
        <v>0</v>
      </c>
      <c r="IR17">
        <v>0</v>
      </c>
      <c r="IS17" s="54">
        <v>0</v>
      </c>
      <c r="IT17" s="54">
        <v>0</v>
      </c>
      <c r="IU17" s="54">
        <v>0</v>
      </c>
      <c r="IV17" s="54">
        <v>0</v>
      </c>
    </row>
    <row r="18" spans="1:256" x14ac:dyDescent="0.15">
      <c r="A18" s="54" t="str">
        <f>T("473065")</f>
        <v>473065</v>
      </c>
      <c r="B18" s="54" t="s">
        <v>9</v>
      </c>
      <c r="C18" s="54">
        <v>656900</v>
      </c>
      <c r="D18" s="54">
        <v>28244</v>
      </c>
      <c r="E18" s="54">
        <v>685144</v>
      </c>
      <c r="F18" s="54">
        <v>0</v>
      </c>
      <c r="G18" s="54">
        <v>0</v>
      </c>
      <c r="H18" s="54">
        <v>644336</v>
      </c>
      <c r="I18" s="54">
        <v>12037</v>
      </c>
      <c r="J18" s="54">
        <v>656373</v>
      </c>
      <c r="K18" s="54">
        <v>0</v>
      </c>
      <c r="L18" s="54">
        <v>0</v>
      </c>
      <c r="M18" s="54">
        <v>656900</v>
      </c>
      <c r="N18" s="54">
        <v>28244</v>
      </c>
      <c r="O18" s="54">
        <v>685144</v>
      </c>
      <c r="P18" s="54">
        <v>0</v>
      </c>
      <c r="Q18" s="54">
        <v>0</v>
      </c>
      <c r="R18" s="54">
        <v>644336</v>
      </c>
      <c r="S18" s="54">
        <v>12037</v>
      </c>
      <c r="T18" s="54">
        <v>656373</v>
      </c>
      <c r="U18" s="54">
        <v>0</v>
      </c>
      <c r="V18" s="54">
        <v>0</v>
      </c>
      <c r="W18" s="54">
        <v>213881</v>
      </c>
      <c r="X18" s="54">
        <v>6681</v>
      </c>
      <c r="Y18" s="54">
        <v>220562</v>
      </c>
      <c r="Z18" s="54">
        <v>0</v>
      </c>
      <c r="AA18" s="54">
        <v>0</v>
      </c>
      <c r="AB18" s="54">
        <v>211222</v>
      </c>
      <c r="AC18" s="54">
        <v>3414</v>
      </c>
      <c r="AD18" s="54">
        <v>214636</v>
      </c>
      <c r="AE18" s="54">
        <v>0</v>
      </c>
      <c r="AF18" s="54">
        <v>0</v>
      </c>
      <c r="AG18" s="54">
        <v>11676</v>
      </c>
      <c r="AH18" s="54">
        <v>331</v>
      </c>
      <c r="AI18" s="54">
        <v>12007</v>
      </c>
      <c r="AJ18" s="54">
        <v>0</v>
      </c>
      <c r="AK18" s="54">
        <v>0</v>
      </c>
      <c r="AL18" s="54">
        <v>11540</v>
      </c>
      <c r="AM18" s="54">
        <v>168</v>
      </c>
      <c r="AN18" s="54">
        <v>11708</v>
      </c>
      <c r="AO18" s="54">
        <v>0</v>
      </c>
      <c r="AP18" s="54">
        <v>0</v>
      </c>
      <c r="AQ18" s="54">
        <v>176966</v>
      </c>
      <c r="AR18" s="54">
        <v>6300</v>
      </c>
      <c r="AS18" s="54">
        <v>183266</v>
      </c>
      <c r="AT18" s="54">
        <v>0</v>
      </c>
      <c r="AU18" s="54">
        <v>0</v>
      </c>
      <c r="AV18" s="54">
        <v>174673</v>
      </c>
      <c r="AW18" s="54">
        <v>3196</v>
      </c>
      <c r="AX18" s="54">
        <v>177869</v>
      </c>
      <c r="AY18" s="54">
        <v>0</v>
      </c>
      <c r="AZ18" s="54">
        <v>0</v>
      </c>
      <c r="BA18" s="54">
        <v>2432</v>
      </c>
      <c r="BB18" s="54">
        <v>0</v>
      </c>
      <c r="BC18" s="54">
        <v>2432</v>
      </c>
      <c r="BD18" s="54">
        <v>0</v>
      </c>
      <c r="BE18" s="54">
        <v>0</v>
      </c>
      <c r="BF18" s="54">
        <v>2432</v>
      </c>
      <c r="BG18" s="54">
        <v>0</v>
      </c>
      <c r="BH18" s="54">
        <v>2432</v>
      </c>
      <c r="BI18" s="54">
        <v>0</v>
      </c>
      <c r="BJ18" s="54">
        <v>0</v>
      </c>
      <c r="BK18" s="54">
        <v>13262</v>
      </c>
      <c r="BL18" s="54">
        <v>50</v>
      </c>
      <c r="BM18" s="54">
        <v>13312</v>
      </c>
      <c r="BN18" s="54">
        <v>0</v>
      </c>
      <c r="BO18" s="54">
        <v>0</v>
      </c>
      <c r="BP18" s="54">
        <v>13032</v>
      </c>
      <c r="BQ18" s="54">
        <v>50</v>
      </c>
      <c r="BR18" s="54">
        <v>13082</v>
      </c>
      <c r="BS18" s="54">
        <v>0</v>
      </c>
      <c r="BT18" s="54">
        <v>0</v>
      </c>
      <c r="BU18" s="54">
        <v>11977</v>
      </c>
      <c r="BV18" s="54">
        <v>0</v>
      </c>
      <c r="BW18" s="54">
        <v>11977</v>
      </c>
      <c r="BX18" s="54">
        <v>0</v>
      </c>
      <c r="BY18" s="54">
        <v>0</v>
      </c>
      <c r="BZ18" s="54">
        <v>11977</v>
      </c>
      <c r="CA18" s="54">
        <v>0</v>
      </c>
      <c r="CB18" s="54">
        <v>11977</v>
      </c>
      <c r="CC18" s="54">
        <v>0</v>
      </c>
      <c r="CD18" s="54">
        <v>0</v>
      </c>
      <c r="CE18" s="54">
        <v>349673</v>
      </c>
      <c r="CF18" s="54">
        <v>19931</v>
      </c>
      <c r="CG18" s="54">
        <v>369604</v>
      </c>
      <c r="CH18" s="54">
        <v>0</v>
      </c>
      <c r="CI18" s="54">
        <v>0</v>
      </c>
      <c r="CJ18" s="54">
        <v>340562</v>
      </c>
      <c r="CK18" s="54">
        <v>7749</v>
      </c>
      <c r="CL18" s="54">
        <v>348311</v>
      </c>
      <c r="CM18" s="54">
        <v>0</v>
      </c>
      <c r="CN18" s="54">
        <v>0</v>
      </c>
      <c r="CO18" s="54">
        <v>349220</v>
      </c>
      <c r="CP18" s="54">
        <v>19931</v>
      </c>
      <c r="CQ18" s="54">
        <v>369151</v>
      </c>
      <c r="CR18" s="54">
        <v>0</v>
      </c>
      <c r="CS18" s="54">
        <v>0</v>
      </c>
      <c r="CT18" s="54">
        <v>340109</v>
      </c>
      <c r="CU18" s="54">
        <v>7749</v>
      </c>
      <c r="CV18" s="54">
        <v>347858</v>
      </c>
      <c r="CW18" s="54">
        <v>0</v>
      </c>
      <c r="CX18" s="54">
        <v>0</v>
      </c>
      <c r="CY18" s="54">
        <v>69997</v>
      </c>
      <c r="CZ18" s="54">
        <v>5142</v>
      </c>
      <c r="DA18" s="54">
        <v>75139</v>
      </c>
      <c r="DB18" s="54">
        <v>0</v>
      </c>
      <c r="DC18" s="54">
        <v>0</v>
      </c>
      <c r="DD18" s="54">
        <v>68022</v>
      </c>
      <c r="DE18" s="54">
        <v>1999</v>
      </c>
      <c r="DF18" s="54">
        <v>70021</v>
      </c>
      <c r="DG18" s="54">
        <v>0</v>
      </c>
      <c r="DH18" s="54">
        <v>0</v>
      </c>
      <c r="DI18" s="54">
        <v>201259</v>
      </c>
      <c r="DJ18" s="54">
        <v>14789</v>
      </c>
      <c r="DK18" s="54">
        <v>216048</v>
      </c>
      <c r="DL18" s="54">
        <v>0</v>
      </c>
      <c r="DM18" s="54">
        <v>0</v>
      </c>
      <c r="DN18" s="54">
        <v>197263</v>
      </c>
      <c r="DO18" s="54">
        <v>5750</v>
      </c>
      <c r="DP18" s="54">
        <v>203013</v>
      </c>
      <c r="DQ18" s="54">
        <v>0</v>
      </c>
      <c r="DR18" s="54">
        <v>0</v>
      </c>
      <c r="DS18" s="54">
        <v>77964</v>
      </c>
      <c r="DT18" s="54">
        <v>0</v>
      </c>
      <c r="DU18" s="54">
        <v>77964</v>
      </c>
      <c r="DV18" s="54">
        <v>0</v>
      </c>
      <c r="DW18" s="54">
        <v>0</v>
      </c>
      <c r="DX18" s="54">
        <v>74824</v>
      </c>
      <c r="DY18" s="54">
        <v>0</v>
      </c>
      <c r="DZ18" s="54">
        <v>74824</v>
      </c>
      <c r="EA18" s="54">
        <v>0</v>
      </c>
      <c r="EB18" s="54">
        <v>0</v>
      </c>
      <c r="EC18" s="54">
        <v>453</v>
      </c>
      <c r="ED18" s="54">
        <v>0</v>
      </c>
      <c r="EE18" s="54">
        <v>453</v>
      </c>
      <c r="EF18" s="54">
        <v>0</v>
      </c>
      <c r="EG18" s="54">
        <v>0</v>
      </c>
      <c r="EH18" s="54">
        <v>453</v>
      </c>
      <c r="EI18" s="54">
        <v>0</v>
      </c>
      <c r="EJ18" s="54">
        <v>453</v>
      </c>
      <c r="EK18" s="54">
        <v>0</v>
      </c>
      <c r="EL18" s="54">
        <v>0</v>
      </c>
      <c r="EM18" s="54">
        <v>0</v>
      </c>
      <c r="EN18" s="54">
        <v>0</v>
      </c>
      <c r="EO18" s="54">
        <v>0</v>
      </c>
      <c r="EP18" s="54">
        <v>0</v>
      </c>
      <c r="EQ18" s="54">
        <v>0</v>
      </c>
      <c r="ER18" s="54">
        <v>0</v>
      </c>
      <c r="ES18" s="54">
        <v>0</v>
      </c>
      <c r="ET18" s="54">
        <v>0</v>
      </c>
      <c r="EU18" s="54">
        <v>0</v>
      </c>
      <c r="EV18" s="54">
        <v>0</v>
      </c>
      <c r="EW18" s="54">
        <v>0</v>
      </c>
      <c r="EX18" s="54">
        <v>0</v>
      </c>
      <c r="EY18" s="54">
        <v>0</v>
      </c>
      <c r="EZ18" s="54">
        <v>0</v>
      </c>
      <c r="FA18" s="54">
        <v>0</v>
      </c>
      <c r="FB18" s="54">
        <v>0</v>
      </c>
      <c r="FC18" s="54">
        <v>0</v>
      </c>
      <c r="FD18" s="54">
        <v>0</v>
      </c>
      <c r="FE18" s="54">
        <v>0</v>
      </c>
      <c r="FF18" s="54">
        <v>0</v>
      </c>
      <c r="FG18" s="54">
        <v>36958</v>
      </c>
      <c r="FH18" s="54">
        <v>1632</v>
      </c>
      <c r="FI18" s="54">
        <v>38590</v>
      </c>
      <c r="FJ18" s="54">
        <v>0</v>
      </c>
      <c r="FK18" s="54">
        <v>0</v>
      </c>
      <c r="FL18" s="54">
        <v>36164</v>
      </c>
      <c r="FM18" s="54">
        <v>874</v>
      </c>
      <c r="FN18" s="54">
        <v>37038</v>
      </c>
      <c r="FO18" s="54">
        <v>0</v>
      </c>
      <c r="FP18" s="54">
        <v>0</v>
      </c>
      <c r="FQ18" s="54">
        <v>56388</v>
      </c>
      <c r="FR18" s="54">
        <v>0</v>
      </c>
      <c r="FS18" s="54">
        <v>56388</v>
      </c>
      <c r="FT18" s="54">
        <v>0</v>
      </c>
      <c r="FU18" s="54">
        <v>0</v>
      </c>
      <c r="FV18" s="54">
        <v>56388</v>
      </c>
      <c r="FW18" s="54">
        <v>0</v>
      </c>
      <c r="FX18" s="54">
        <v>56388</v>
      </c>
      <c r="FY18" s="54">
        <v>0</v>
      </c>
      <c r="FZ18" s="54">
        <v>0</v>
      </c>
      <c r="GA18" s="54">
        <v>0</v>
      </c>
      <c r="GB18" s="54">
        <v>0</v>
      </c>
      <c r="GC18" s="54">
        <v>0</v>
      </c>
      <c r="GD18" s="54">
        <v>0</v>
      </c>
      <c r="GE18" s="54">
        <v>0</v>
      </c>
      <c r="GF18" s="54">
        <v>0</v>
      </c>
      <c r="GG18" s="54">
        <v>0</v>
      </c>
      <c r="GH18" s="54">
        <v>0</v>
      </c>
      <c r="GI18" s="54">
        <v>0</v>
      </c>
      <c r="GJ18" s="54">
        <v>0</v>
      </c>
      <c r="GK18" s="54">
        <v>0</v>
      </c>
      <c r="GL18" s="54">
        <v>0</v>
      </c>
      <c r="GM18" s="54">
        <v>0</v>
      </c>
      <c r="GN18" s="54">
        <v>0</v>
      </c>
      <c r="GO18" s="54">
        <v>0</v>
      </c>
      <c r="GP18" s="54">
        <v>0</v>
      </c>
      <c r="GQ18" s="54">
        <v>0</v>
      </c>
      <c r="GR18" s="54">
        <v>0</v>
      </c>
      <c r="GS18" s="54">
        <v>0</v>
      </c>
      <c r="GT18" s="54">
        <v>0</v>
      </c>
      <c r="GU18" s="54">
        <v>0</v>
      </c>
      <c r="GV18" s="54">
        <v>0</v>
      </c>
      <c r="GW18" s="54">
        <v>0</v>
      </c>
      <c r="GX18" s="54">
        <v>0</v>
      </c>
      <c r="GY18" s="54">
        <v>0</v>
      </c>
      <c r="GZ18" s="54">
        <v>0</v>
      </c>
      <c r="HA18" s="54">
        <v>0</v>
      </c>
      <c r="HB18" s="54">
        <v>0</v>
      </c>
      <c r="HC18" s="54">
        <v>0</v>
      </c>
      <c r="HD18" s="54">
        <v>0</v>
      </c>
      <c r="HE18" s="54">
        <v>0</v>
      </c>
      <c r="HF18" s="54">
        <v>0</v>
      </c>
      <c r="HG18" s="54">
        <v>0</v>
      </c>
      <c r="HH18" s="54">
        <v>0</v>
      </c>
      <c r="HI18" s="54">
        <v>0</v>
      </c>
      <c r="HJ18" s="54">
        <v>0</v>
      </c>
      <c r="HK18" s="54">
        <v>0</v>
      </c>
      <c r="HL18" s="54">
        <v>0</v>
      </c>
      <c r="HM18" s="54">
        <v>0</v>
      </c>
      <c r="HN18" s="54">
        <v>0</v>
      </c>
      <c r="HO18" s="54">
        <v>0</v>
      </c>
      <c r="HP18" s="54">
        <v>0</v>
      </c>
      <c r="HQ18" s="54">
        <v>0</v>
      </c>
      <c r="HR18" s="54">
        <v>0</v>
      </c>
      <c r="HS18" s="54">
        <v>0</v>
      </c>
      <c r="HT18" s="54">
        <v>0</v>
      </c>
      <c r="HU18" s="54">
        <v>0</v>
      </c>
      <c r="HV18" s="54">
        <v>0</v>
      </c>
      <c r="HW18" s="54">
        <v>0</v>
      </c>
      <c r="HX18" s="54">
        <v>0</v>
      </c>
      <c r="HY18" s="54">
        <v>0</v>
      </c>
      <c r="HZ18" s="54">
        <v>0</v>
      </c>
      <c r="IA18" s="54">
        <v>0</v>
      </c>
      <c r="IB18" s="54">
        <v>0</v>
      </c>
      <c r="IC18" s="54">
        <v>0</v>
      </c>
      <c r="ID18" s="54">
        <v>0</v>
      </c>
      <c r="IE18" s="54">
        <v>0</v>
      </c>
      <c r="IF18" s="54">
        <v>0</v>
      </c>
      <c r="IG18" s="54">
        <v>0</v>
      </c>
      <c r="IH18" s="54">
        <v>0</v>
      </c>
      <c r="II18" s="54">
        <v>0</v>
      </c>
      <c r="IJ18" s="54">
        <v>0</v>
      </c>
      <c r="IK18" s="54">
        <v>0</v>
      </c>
      <c r="IL18" s="54">
        <v>0</v>
      </c>
      <c r="IM18" s="54">
        <v>0</v>
      </c>
      <c r="IN18" s="54">
        <v>0</v>
      </c>
      <c r="IO18" s="54">
        <v>0</v>
      </c>
      <c r="IP18" s="54">
        <v>0</v>
      </c>
      <c r="IQ18" s="54">
        <v>0</v>
      </c>
      <c r="IR18">
        <v>0</v>
      </c>
      <c r="IS18" s="54">
        <v>0</v>
      </c>
      <c r="IT18" s="54">
        <v>0</v>
      </c>
      <c r="IU18" s="54">
        <v>0</v>
      </c>
      <c r="IV18" s="54">
        <v>0</v>
      </c>
    </row>
    <row r="19" spans="1:256" x14ac:dyDescent="0.15">
      <c r="A19" s="54" t="str">
        <f>T("473081")</f>
        <v>473081</v>
      </c>
      <c r="B19" s="54" t="s">
        <v>10</v>
      </c>
      <c r="C19" s="54">
        <v>1152676</v>
      </c>
      <c r="D19" s="54">
        <v>65930</v>
      </c>
      <c r="E19" s="54">
        <v>1218606</v>
      </c>
      <c r="F19" s="54">
        <v>0</v>
      </c>
      <c r="G19" s="54">
        <v>0</v>
      </c>
      <c r="H19" s="54">
        <v>1133867</v>
      </c>
      <c r="I19" s="54">
        <v>21163</v>
      </c>
      <c r="J19" s="54">
        <v>1155030</v>
      </c>
      <c r="K19" s="54">
        <v>0</v>
      </c>
      <c r="L19" s="54">
        <v>0</v>
      </c>
      <c r="M19" s="54">
        <v>1152676</v>
      </c>
      <c r="N19" s="54">
        <v>65930</v>
      </c>
      <c r="O19" s="54">
        <v>1218606</v>
      </c>
      <c r="P19" s="54">
        <v>0</v>
      </c>
      <c r="Q19" s="54">
        <v>0</v>
      </c>
      <c r="R19" s="54">
        <v>1133867</v>
      </c>
      <c r="S19" s="54">
        <v>21163</v>
      </c>
      <c r="T19" s="54">
        <v>1155030</v>
      </c>
      <c r="U19" s="54">
        <v>0</v>
      </c>
      <c r="V19" s="54">
        <v>0</v>
      </c>
      <c r="W19" s="54">
        <v>400998</v>
      </c>
      <c r="X19" s="54">
        <v>10331</v>
      </c>
      <c r="Y19" s="54">
        <v>411329</v>
      </c>
      <c r="Z19" s="54">
        <v>0</v>
      </c>
      <c r="AA19" s="54">
        <v>0</v>
      </c>
      <c r="AB19" s="54">
        <v>395577</v>
      </c>
      <c r="AC19" s="54">
        <v>6612</v>
      </c>
      <c r="AD19" s="54">
        <v>402189</v>
      </c>
      <c r="AE19" s="54">
        <v>0</v>
      </c>
      <c r="AF19" s="54">
        <v>0</v>
      </c>
      <c r="AG19" s="54">
        <v>17373</v>
      </c>
      <c r="AH19" s="54">
        <v>548</v>
      </c>
      <c r="AI19" s="54">
        <v>17921</v>
      </c>
      <c r="AJ19" s="54">
        <v>0</v>
      </c>
      <c r="AK19" s="54">
        <v>0</v>
      </c>
      <c r="AL19" s="54">
        <v>17083</v>
      </c>
      <c r="AM19" s="54">
        <v>357</v>
      </c>
      <c r="AN19" s="54">
        <v>17440</v>
      </c>
      <c r="AO19" s="54">
        <v>0</v>
      </c>
      <c r="AP19" s="54">
        <v>0</v>
      </c>
      <c r="AQ19" s="54">
        <v>282400</v>
      </c>
      <c r="AR19" s="54">
        <v>8899</v>
      </c>
      <c r="AS19" s="54">
        <v>291299</v>
      </c>
      <c r="AT19" s="54">
        <v>0</v>
      </c>
      <c r="AU19" s="54">
        <v>0</v>
      </c>
      <c r="AV19" s="54">
        <v>277689</v>
      </c>
      <c r="AW19" s="54">
        <v>5795</v>
      </c>
      <c r="AX19" s="54">
        <v>283484</v>
      </c>
      <c r="AY19" s="54">
        <v>0</v>
      </c>
      <c r="AZ19" s="54">
        <v>0</v>
      </c>
      <c r="BA19" s="54">
        <v>3393</v>
      </c>
      <c r="BB19" s="54">
        <v>0</v>
      </c>
      <c r="BC19" s="54">
        <v>3393</v>
      </c>
      <c r="BD19" s="54">
        <v>0</v>
      </c>
      <c r="BE19" s="54">
        <v>0</v>
      </c>
      <c r="BF19" s="54">
        <v>3393</v>
      </c>
      <c r="BG19" s="54">
        <v>0</v>
      </c>
      <c r="BH19" s="54">
        <v>3393</v>
      </c>
      <c r="BI19" s="54">
        <v>0</v>
      </c>
      <c r="BJ19" s="54">
        <v>0</v>
      </c>
      <c r="BK19" s="54">
        <v>25880</v>
      </c>
      <c r="BL19" s="54">
        <v>226</v>
      </c>
      <c r="BM19" s="54">
        <v>26106</v>
      </c>
      <c r="BN19" s="54">
        <v>0</v>
      </c>
      <c r="BO19" s="54">
        <v>0</v>
      </c>
      <c r="BP19" s="54">
        <v>25605</v>
      </c>
      <c r="BQ19" s="54">
        <v>118</v>
      </c>
      <c r="BR19" s="54">
        <v>25723</v>
      </c>
      <c r="BS19" s="54">
        <v>0</v>
      </c>
      <c r="BT19" s="54">
        <v>0</v>
      </c>
      <c r="BU19" s="54">
        <v>75345</v>
      </c>
      <c r="BV19" s="54">
        <v>658</v>
      </c>
      <c r="BW19" s="54">
        <v>76003</v>
      </c>
      <c r="BX19" s="54">
        <v>0</v>
      </c>
      <c r="BY19" s="54">
        <v>0</v>
      </c>
      <c r="BZ19" s="54">
        <v>75200</v>
      </c>
      <c r="CA19" s="54">
        <v>342</v>
      </c>
      <c r="CB19" s="54">
        <v>75542</v>
      </c>
      <c r="CC19" s="54">
        <v>0</v>
      </c>
      <c r="CD19" s="54">
        <v>0</v>
      </c>
      <c r="CE19" s="54">
        <v>612817</v>
      </c>
      <c r="CF19" s="54">
        <v>52855</v>
      </c>
      <c r="CG19" s="54">
        <v>665672</v>
      </c>
      <c r="CH19" s="54">
        <v>0</v>
      </c>
      <c r="CI19" s="54">
        <v>0</v>
      </c>
      <c r="CJ19" s="54">
        <v>600774</v>
      </c>
      <c r="CK19" s="54">
        <v>13252</v>
      </c>
      <c r="CL19" s="54">
        <v>614026</v>
      </c>
      <c r="CM19" s="54">
        <v>0</v>
      </c>
      <c r="CN19" s="54">
        <v>0</v>
      </c>
      <c r="CO19" s="54">
        <v>609339</v>
      </c>
      <c r="CP19" s="54">
        <v>52855</v>
      </c>
      <c r="CQ19" s="54">
        <v>662194</v>
      </c>
      <c r="CR19" s="54">
        <v>0</v>
      </c>
      <c r="CS19" s="54">
        <v>0</v>
      </c>
      <c r="CT19" s="54">
        <v>597296</v>
      </c>
      <c r="CU19" s="54">
        <v>13252</v>
      </c>
      <c r="CV19" s="54">
        <v>610548</v>
      </c>
      <c r="CW19" s="54">
        <v>0</v>
      </c>
      <c r="CX19" s="54">
        <v>0</v>
      </c>
      <c r="CY19" s="54">
        <v>120476</v>
      </c>
      <c r="CZ19" s="54">
        <v>13106</v>
      </c>
      <c r="DA19" s="54">
        <v>133582</v>
      </c>
      <c r="DB19" s="54">
        <v>0</v>
      </c>
      <c r="DC19" s="54">
        <v>0</v>
      </c>
      <c r="DD19" s="54">
        <v>117490</v>
      </c>
      <c r="DE19" s="54">
        <v>3286</v>
      </c>
      <c r="DF19" s="54">
        <v>120776</v>
      </c>
      <c r="DG19" s="54">
        <v>0</v>
      </c>
      <c r="DH19" s="54">
        <v>0</v>
      </c>
      <c r="DI19" s="54">
        <v>365396</v>
      </c>
      <c r="DJ19" s="54">
        <v>39749</v>
      </c>
      <c r="DK19" s="54">
        <v>405145</v>
      </c>
      <c r="DL19" s="54">
        <v>0</v>
      </c>
      <c r="DM19" s="54">
        <v>0</v>
      </c>
      <c r="DN19" s="54">
        <v>356339</v>
      </c>
      <c r="DO19" s="54">
        <v>9966</v>
      </c>
      <c r="DP19" s="54">
        <v>366305</v>
      </c>
      <c r="DQ19" s="54">
        <v>0</v>
      </c>
      <c r="DR19" s="54">
        <v>0</v>
      </c>
      <c r="DS19" s="54">
        <v>123467</v>
      </c>
      <c r="DT19" s="54">
        <v>0</v>
      </c>
      <c r="DU19" s="54">
        <v>123467</v>
      </c>
      <c r="DV19" s="54">
        <v>0</v>
      </c>
      <c r="DW19" s="54">
        <v>0</v>
      </c>
      <c r="DX19" s="54">
        <v>123467</v>
      </c>
      <c r="DY19" s="54">
        <v>0</v>
      </c>
      <c r="DZ19" s="54">
        <v>123467</v>
      </c>
      <c r="EA19" s="54">
        <v>0</v>
      </c>
      <c r="EB19" s="54">
        <v>0</v>
      </c>
      <c r="EC19" s="54">
        <v>3478</v>
      </c>
      <c r="ED19" s="54">
        <v>0</v>
      </c>
      <c r="EE19" s="54">
        <v>3478</v>
      </c>
      <c r="EF19" s="54">
        <v>0</v>
      </c>
      <c r="EG19" s="54">
        <v>0</v>
      </c>
      <c r="EH19" s="54">
        <v>3478</v>
      </c>
      <c r="EI19" s="54">
        <v>0</v>
      </c>
      <c r="EJ19" s="54">
        <v>3478</v>
      </c>
      <c r="EK19" s="54">
        <v>0</v>
      </c>
      <c r="EL19" s="54">
        <v>0</v>
      </c>
      <c r="EM19" s="54">
        <v>0</v>
      </c>
      <c r="EN19" s="54">
        <v>0</v>
      </c>
      <c r="EO19" s="54">
        <v>0</v>
      </c>
      <c r="EP19" s="54">
        <v>0</v>
      </c>
      <c r="EQ19" s="54">
        <v>0</v>
      </c>
      <c r="ER19" s="54">
        <v>0</v>
      </c>
      <c r="ES19" s="54">
        <v>0</v>
      </c>
      <c r="ET19" s="54">
        <v>0</v>
      </c>
      <c r="EU19" s="54">
        <v>0</v>
      </c>
      <c r="EV19" s="54">
        <v>0</v>
      </c>
      <c r="EW19" s="54">
        <v>0</v>
      </c>
      <c r="EX19" s="54">
        <v>0</v>
      </c>
      <c r="EY19" s="54">
        <v>0</v>
      </c>
      <c r="EZ19" s="54">
        <v>0</v>
      </c>
      <c r="FA19" s="54">
        <v>0</v>
      </c>
      <c r="FB19" s="54">
        <v>0</v>
      </c>
      <c r="FC19" s="54">
        <v>0</v>
      </c>
      <c r="FD19" s="54">
        <v>0</v>
      </c>
      <c r="FE19" s="54">
        <v>0</v>
      </c>
      <c r="FF19" s="54">
        <v>0</v>
      </c>
      <c r="FG19" s="54">
        <v>51404</v>
      </c>
      <c r="FH19" s="54">
        <v>2744</v>
      </c>
      <c r="FI19" s="54">
        <v>54148</v>
      </c>
      <c r="FJ19" s="54">
        <v>0</v>
      </c>
      <c r="FK19" s="54">
        <v>0</v>
      </c>
      <c r="FL19" s="54">
        <v>50059</v>
      </c>
      <c r="FM19" s="54">
        <v>1299</v>
      </c>
      <c r="FN19" s="54">
        <v>51358</v>
      </c>
      <c r="FO19" s="54">
        <v>0</v>
      </c>
      <c r="FP19" s="54">
        <v>0</v>
      </c>
      <c r="FQ19" s="54">
        <v>68674</v>
      </c>
      <c r="FR19" s="54">
        <v>0</v>
      </c>
      <c r="FS19" s="54">
        <v>68674</v>
      </c>
      <c r="FT19" s="54">
        <v>0</v>
      </c>
      <c r="FU19" s="54">
        <v>0</v>
      </c>
      <c r="FV19" s="54">
        <v>68674</v>
      </c>
      <c r="FW19" s="54">
        <v>0</v>
      </c>
      <c r="FX19" s="54">
        <v>68674</v>
      </c>
      <c r="FY19" s="54">
        <v>0</v>
      </c>
      <c r="FZ19" s="54">
        <v>0</v>
      </c>
      <c r="GA19" s="54">
        <v>18783</v>
      </c>
      <c r="GB19" s="54">
        <v>0</v>
      </c>
      <c r="GC19" s="54">
        <v>18783</v>
      </c>
      <c r="GD19" s="54">
        <v>0</v>
      </c>
      <c r="GE19" s="54">
        <v>0</v>
      </c>
      <c r="GF19" s="54">
        <v>18783</v>
      </c>
      <c r="GG19" s="54">
        <v>0</v>
      </c>
      <c r="GH19" s="54">
        <v>18783</v>
      </c>
      <c r="GI19" s="54">
        <v>0</v>
      </c>
      <c r="GJ19" s="54">
        <v>0</v>
      </c>
      <c r="GK19" s="54">
        <v>0</v>
      </c>
      <c r="GL19" s="54">
        <v>0</v>
      </c>
      <c r="GM19" s="54">
        <v>0</v>
      </c>
      <c r="GN19" s="54">
        <v>0</v>
      </c>
      <c r="GO19" s="54">
        <v>0</v>
      </c>
      <c r="GP19" s="54">
        <v>0</v>
      </c>
      <c r="GQ19" s="54">
        <v>0</v>
      </c>
      <c r="GR19" s="54">
        <v>0</v>
      </c>
      <c r="GS19" s="54">
        <v>0</v>
      </c>
      <c r="GT19" s="54">
        <v>0</v>
      </c>
      <c r="GU19" s="54">
        <v>0</v>
      </c>
      <c r="GV19" s="54">
        <v>0</v>
      </c>
      <c r="GW19" s="54">
        <v>0</v>
      </c>
      <c r="GX19" s="54">
        <v>0</v>
      </c>
      <c r="GY19" s="54">
        <v>0</v>
      </c>
      <c r="GZ19" s="54">
        <v>0</v>
      </c>
      <c r="HA19" s="54">
        <v>0</v>
      </c>
      <c r="HB19" s="54">
        <v>0</v>
      </c>
      <c r="HC19" s="54">
        <v>0</v>
      </c>
      <c r="HD19" s="54">
        <v>0</v>
      </c>
      <c r="HE19" s="54">
        <v>0</v>
      </c>
      <c r="HF19" s="54">
        <v>0</v>
      </c>
      <c r="HG19" s="54">
        <v>0</v>
      </c>
      <c r="HH19" s="54">
        <v>0</v>
      </c>
      <c r="HI19" s="54">
        <v>0</v>
      </c>
      <c r="HJ19" s="54">
        <v>0</v>
      </c>
      <c r="HK19" s="54">
        <v>0</v>
      </c>
      <c r="HL19" s="54">
        <v>0</v>
      </c>
      <c r="HM19" s="54">
        <v>0</v>
      </c>
      <c r="HN19" s="54">
        <v>0</v>
      </c>
      <c r="HO19" s="54">
        <v>0</v>
      </c>
      <c r="HP19" s="54">
        <v>0</v>
      </c>
      <c r="HQ19" s="54">
        <v>0</v>
      </c>
      <c r="HR19" s="54">
        <v>0</v>
      </c>
      <c r="HS19" s="54">
        <v>0</v>
      </c>
      <c r="HT19" s="54">
        <v>0</v>
      </c>
      <c r="HU19" s="54">
        <v>0</v>
      </c>
      <c r="HV19" s="54">
        <v>0</v>
      </c>
      <c r="HW19" s="54">
        <v>0</v>
      </c>
      <c r="HX19" s="54">
        <v>0</v>
      </c>
      <c r="HY19" s="54">
        <v>0</v>
      </c>
      <c r="HZ19" s="54">
        <v>0</v>
      </c>
      <c r="IA19" s="54">
        <v>0</v>
      </c>
      <c r="IB19" s="54">
        <v>0</v>
      </c>
      <c r="IC19" s="54">
        <v>0</v>
      </c>
      <c r="ID19" s="54">
        <v>0</v>
      </c>
      <c r="IE19" s="54">
        <v>0</v>
      </c>
      <c r="IF19" s="54">
        <v>0</v>
      </c>
      <c r="IG19" s="54">
        <v>0</v>
      </c>
      <c r="IH19" s="54">
        <v>0</v>
      </c>
      <c r="II19" s="54">
        <v>7974</v>
      </c>
      <c r="IJ19" s="54">
        <v>0</v>
      </c>
      <c r="IK19" s="54">
        <v>7974</v>
      </c>
      <c r="IL19" s="54">
        <v>0</v>
      </c>
      <c r="IM19" s="54">
        <v>0</v>
      </c>
      <c r="IN19" s="54">
        <v>7974</v>
      </c>
      <c r="IO19" s="54">
        <v>0</v>
      </c>
      <c r="IP19" s="54">
        <v>7974</v>
      </c>
      <c r="IQ19" s="54">
        <v>0</v>
      </c>
      <c r="IR19">
        <v>0</v>
      </c>
      <c r="IS19" s="54">
        <v>7974</v>
      </c>
      <c r="IT19" s="54">
        <v>0</v>
      </c>
      <c r="IU19" s="54">
        <v>7974</v>
      </c>
      <c r="IV19" s="54">
        <v>0</v>
      </c>
    </row>
    <row r="20" spans="1:256" x14ac:dyDescent="0.15">
      <c r="A20" s="54" t="str">
        <f>T("473111")</f>
        <v>473111</v>
      </c>
      <c r="B20" s="54" t="s">
        <v>11</v>
      </c>
      <c r="C20" s="54">
        <v>1624546</v>
      </c>
      <c r="D20" s="54">
        <v>57783</v>
      </c>
      <c r="E20" s="54">
        <v>1682329</v>
      </c>
      <c r="F20" s="54">
        <v>0</v>
      </c>
      <c r="G20" s="54">
        <v>0</v>
      </c>
      <c r="H20" s="54">
        <v>1605596</v>
      </c>
      <c r="I20" s="54">
        <v>20426</v>
      </c>
      <c r="J20" s="54">
        <v>1626022</v>
      </c>
      <c r="K20" s="54">
        <v>0</v>
      </c>
      <c r="L20" s="54">
        <v>0</v>
      </c>
      <c r="M20" s="54">
        <v>1624546</v>
      </c>
      <c r="N20" s="54">
        <v>57783</v>
      </c>
      <c r="O20" s="54">
        <v>1682329</v>
      </c>
      <c r="P20" s="54">
        <v>0</v>
      </c>
      <c r="Q20" s="54">
        <v>0</v>
      </c>
      <c r="R20" s="54">
        <v>1605596</v>
      </c>
      <c r="S20" s="54">
        <v>20426</v>
      </c>
      <c r="T20" s="54">
        <v>1626022</v>
      </c>
      <c r="U20" s="54">
        <v>0</v>
      </c>
      <c r="V20" s="54">
        <v>0</v>
      </c>
      <c r="W20" s="54">
        <v>509866</v>
      </c>
      <c r="X20" s="54">
        <v>15531</v>
      </c>
      <c r="Y20" s="54">
        <v>525397</v>
      </c>
      <c r="Z20" s="54">
        <v>0</v>
      </c>
      <c r="AA20" s="54">
        <v>0</v>
      </c>
      <c r="AB20" s="54">
        <v>504121</v>
      </c>
      <c r="AC20" s="54">
        <v>4886</v>
      </c>
      <c r="AD20" s="54">
        <v>509007</v>
      </c>
      <c r="AE20" s="54">
        <v>0</v>
      </c>
      <c r="AF20" s="54">
        <v>0</v>
      </c>
      <c r="AG20" s="54">
        <v>17001</v>
      </c>
      <c r="AH20" s="54">
        <v>1246</v>
      </c>
      <c r="AI20" s="54">
        <v>18247</v>
      </c>
      <c r="AJ20" s="54">
        <v>0</v>
      </c>
      <c r="AK20" s="54">
        <v>0</v>
      </c>
      <c r="AL20" s="54">
        <v>16792</v>
      </c>
      <c r="AM20" s="54">
        <v>390</v>
      </c>
      <c r="AN20" s="54">
        <v>17182</v>
      </c>
      <c r="AO20" s="54">
        <v>0</v>
      </c>
      <c r="AP20" s="54">
        <v>0</v>
      </c>
      <c r="AQ20" s="54">
        <v>369375</v>
      </c>
      <c r="AR20" s="54">
        <v>12096</v>
      </c>
      <c r="AS20" s="54">
        <v>381471</v>
      </c>
      <c r="AT20" s="54">
        <v>0</v>
      </c>
      <c r="AU20" s="54">
        <v>0</v>
      </c>
      <c r="AV20" s="54">
        <v>364844</v>
      </c>
      <c r="AW20" s="54">
        <v>3996</v>
      </c>
      <c r="AX20" s="54">
        <v>368840</v>
      </c>
      <c r="AY20" s="54">
        <v>0</v>
      </c>
      <c r="AZ20" s="54">
        <v>0</v>
      </c>
      <c r="BA20" s="54">
        <v>2156</v>
      </c>
      <c r="BB20" s="54">
        <v>0</v>
      </c>
      <c r="BC20" s="54">
        <v>2156</v>
      </c>
      <c r="BD20" s="54">
        <v>0</v>
      </c>
      <c r="BE20" s="54">
        <v>0</v>
      </c>
      <c r="BF20" s="54">
        <v>2156</v>
      </c>
      <c r="BG20" s="54">
        <v>0</v>
      </c>
      <c r="BH20" s="54">
        <v>2156</v>
      </c>
      <c r="BI20" s="54">
        <v>0</v>
      </c>
      <c r="BJ20" s="54">
        <v>0</v>
      </c>
      <c r="BK20" s="54">
        <v>46944</v>
      </c>
      <c r="BL20" s="54">
        <v>2028</v>
      </c>
      <c r="BM20" s="54">
        <v>48972</v>
      </c>
      <c r="BN20" s="54">
        <v>0</v>
      </c>
      <c r="BO20" s="54">
        <v>0</v>
      </c>
      <c r="BP20" s="54">
        <v>46319</v>
      </c>
      <c r="BQ20" s="54">
        <v>357</v>
      </c>
      <c r="BR20" s="54">
        <v>46676</v>
      </c>
      <c r="BS20" s="54">
        <v>0</v>
      </c>
      <c r="BT20" s="54">
        <v>0</v>
      </c>
      <c r="BU20" s="54">
        <v>76546</v>
      </c>
      <c r="BV20" s="54">
        <v>161</v>
      </c>
      <c r="BW20" s="54">
        <v>76707</v>
      </c>
      <c r="BX20" s="54">
        <v>0</v>
      </c>
      <c r="BY20" s="54">
        <v>0</v>
      </c>
      <c r="BZ20" s="54">
        <v>76166</v>
      </c>
      <c r="CA20" s="54">
        <v>143</v>
      </c>
      <c r="CB20" s="54">
        <v>76309</v>
      </c>
      <c r="CC20" s="54">
        <v>0</v>
      </c>
      <c r="CD20" s="54">
        <v>0</v>
      </c>
      <c r="CE20" s="54">
        <v>1021279</v>
      </c>
      <c r="CF20" s="54">
        <v>40004</v>
      </c>
      <c r="CG20" s="54">
        <v>1061283</v>
      </c>
      <c r="CH20" s="54">
        <v>0</v>
      </c>
      <c r="CI20" s="54">
        <v>0</v>
      </c>
      <c r="CJ20" s="54">
        <v>1009196</v>
      </c>
      <c r="CK20" s="54">
        <v>14840</v>
      </c>
      <c r="CL20" s="54">
        <v>1024036</v>
      </c>
      <c r="CM20" s="54">
        <v>0</v>
      </c>
      <c r="CN20" s="54">
        <v>0</v>
      </c>
      <c r="CO20" s="54">
        <v>1021264</v>
      </c>
      <c r="CP20" s="54">
        <v>40004</v>
      </c>
      <c r="CQ20" s="54">
        <v>1061268</v>
      </c>
      <c r="CR20" s="54">
        <v>0</v>
      </c>
      <c r="CS20" s="54">
        <v>0</v>
      </c>
      <c r="CT20" s="54">
        <v>1009181</v>
      </c>
      <c r="CU20" s="54">
        <v>14840</v>
      </c>
      <c r="CV20" s="54">
        <v>1024021</v>
      </c>
      <c r="CW20" s="54">
        <v>0</v>
      </c>
      <c r="CX20" s="54">
        <v>0</v>
      </c>
      <c r="CY20" s="54">
        <v>147249</v>
      </c>
      <c r="CZ20" s="54">
        <v>5760</v>
      </c>
      <c r="DA20" s="54">
        <v>153009</v>
      </c>
      <c r="DB20" s="54">
        <v>0</v>
      </c>
      <c r="DC20" s="54">
        <v>0</v>
      </c>
      <c r="DD20" s="54">
        <v>145322</v>
      </c>
      <c r="DE20" s="54">
        <v>2137</v>
      </c>
      <c r="DF20" s="54">
        <v>147459</v>
      </c>
      <c r="DG20" s="54">
        <v>0</v>
      </c>
      <c r="DH20" s="54">
        <v>0</v>
      </c>
      <c r="DI20" s="54">
        <v>718431</v>
      </c>
      <c r="DJ20" s="54">
        <v>28163</v>
      </c>
      <c r="DK20" s="54">
        <v>746594</v>
      </c>
      <c r="DL20" s="54">
        <v>0</v>
      </c>
      <c r="DM20" s="54">
        <v>0</v>
      </c>
      <c r="DN20" s="54">
        <v>709454</v>
      </c>
      <c r="DO20" s="54">
        <v>10447</v>
      </c>
      <c r="DP20" s="54">
        <v>719901</v>
      </c>
      <c r="DQ20" s="54">
        <v>0</v>
      </c>
      <c r="DR20" s="54">
        <v>0</v>
      </c>
      <c r="DS20" s="54">
        <v>155584</v>
      </c>
      <c r="DT20" s="54">
        <v>6081</v>
      </c>
      <c r="DU20" s="54">
        <v>161665</v>
      </c>
      <c r="DV20" s="54">
        <v>0</v>
      </c>
      <c r="DW20" s="54">
        <v>0</v>
      </c>
      <c r="DX20" s="54">
        <v>154405</v>
      </c>
      <c r="DY20" s="54">
        <v>2256</v>
      </c>
      <c r="DZ20" s="54">
        <v>156661</v>
      </c>
      <c r="EA20" s="54">
        <v>0</v>
      </c>
      <c r="EB20" s="54">
        <v>0</v>
      </c>
      <c r="EC20" s="54">
        <v>15</v>
      </c>
      <c r="ED20" s="54">
        <v>0</v>
      </c>
      <c r="EE20" s="54">
        <v>15</v>
      </c>
      <c r="EF20" s="54">
        <v>0</v>
      </c>
      <c r="EG20" s="54">
        <v>0</v>
      </c>
      <c r="EH20" s="54">
        <v>15</v>
      </c>
      <c r="EI20" s="54">
        <v>0</v>
      </c>
      <c r="EJ20" s="54">
        <v>15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0</v>
      </c>
      <c r="FD20" s="54">
        <v>0</v>
      </c>
      <c r="FE20" s="54">
        <v>0</v>
      </c>
      <c r="FF20" s="54">
        <v>0</v>
      </c>
      <c r="FG20" s="54">
        <v>42099</v>
      </c>
      <c r="FH20" s="54">
        <v>2248</v>
      </c>
      <c r="FI20" s="54">
        <v>44347</v>
      </c>
      <c r="FJ20" s="54">
        <v>0</v>
      </c>
      <c r="FK20" s="54">
        <v>0</v>
      </c>
      <c r="FL20" s="54">
        <v>40977</v>
      </c>
      <c r="FM20" s="54">
        <v>700</v>
      </c>
      <c r="FN20" s="54">
        <v>41677</v>
      </c>
      <c r="FO20" s="54">
        <v>0</v>
      </c>
      <c r="FP20" s="54">
        <v>0</v>
      </c>
      <c r="FQ20" s="54">
        <v>51302</v>
      </c>
      <c r="FR20" s="54">
        <v>0</v>
      </c>
      <c r="FS20" s="54">
        <v>51302</v>
      </c>
      <c r="FT20" s="54">
        <v>0</v>
      </c>
      <c r="FU20" s="54">
        <v>0</v>
      </c>
      <c r="FV20" s="54">
        <v>51302</v>
      </c>
      <c r="FW20" s="54">
        <v>0</v>
      </c>
      <c r="FX20" s="54">
        <v>51302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4">
        <v>0</v>
      </c>
      <c r="HS20" s="54">
        <v>0</v>
      </c>
      <c r="HT20" s="54">
        <v>0</v>
      </c>
      <c r="HU20" s="54">
        <v>0</v>
      </c>
      <c r="HV20" s="54">
        <v>0</v>
      </c>
      <c r="HW20" s="54">
        <v>0</v>
      </c>
      <c r="HX20" s="54">
        <v>0</v>
      </c>
      <c r="HY20" s="54">
        <v>0</v>
      </c>
      <c r="HZ20" s="54">
        <v>0</v>
      </c>
      <c r="IA20" s="54">
        <v>0</v>
      </c>
      <c r="IB20" s="54">
        <v>0</v>
      </c>
      <c r="IC20" s="54">
        <v>0</v>
      </c>
      <c r="ID20" s="54">
        <v>0</v>
      </c>
      <c r="IE20" s="54">
        <v>0</v>
      </c>
      <c r="IF20" s="54">
        <v>0</v>
      </c>
      <c r="IG20" s="54">
        <v>0</v>
      </c>
      <c r="IH20" s="54">
        <v>0</v>
      </c>
      <c r="II20" s="54">
        <v>0</v>
      </c>
      <c r="IJ20" s="54">
        <v>0</v>
      </c>
      <c r="IK20" s="54">
        <v>0</v>
      </c>
      <c r="IL20" s="54">
        <v>0</v>
      </c>
      <c r="IM20" s="54">
        <v>0</v>
      </c>
      <c r="IN20" s="54">
        <v>0</v>
      </c>
      <c r="IO20" s="54">
        <v>0</v>
      </c>
      <c r="IP20" s="54">
        <v>0</v>
      </c>
      <c r="IQ20" s="54">
        <v>0</v>
      </c>
      <c r="IR20">
        <v>0</v>
      </c>
      <c r="IS20" s="54">
        <v>0</v>
      </c>
      <c r="IT20" s="54">
        <v>0</v>
      </c>
      <c r="IU20" s="54">
        <v>0</v>
      </c>
      <c r="IV20" s="54">
        <v>0</v>
      </c>
    </row>
    <row r="21" spans="1:256" x14ac:dyDescent="0.15">
      <c r="A21" s="54" t="str">
        <f>T("473138")</f>
        <v>473138</v>
      </c>
      <c r="B21" s="54" t="s">
        <v>12</v>
      </c>
      <c r="C21" s="54">
        <v>594552</v>
      </c>
      <c r="D21" s="54">
        <v>12478</v>
      </c>
      <c r="E21" s="54">
        <v>607030</v>
      </c>
      <c r="F21" s="54">
        <v>0</v>
      </c>
      <c r="G21" s="54">
        <v>0</v>
      </c>
      <c r="H21" s="54">
        <v>589367</v>
      </c>
      <c r="I21" s="54">
        <v>7263</v>
      </c>
      <c r="J21" s="54">
        <v>596630</v>
      </c>
      <c r="K21" s="54">
        <v>0</v>
      </c>
      <c r="L21" s="54">
        <v>0</v>
      </c>
      <c r="M21" s="54">
        <v>594552</v>
      </c>
      <c r="N21" s="54">
        <v>12478</v>
      </c>
      <c r="O21" s="54">
        <v>607030</v>
      </c>
      <c r="P21" s="54">
        <v>0</v>
      </c>
      <c r="Q21" s="54">
        <v>0</v>
      </c>
      <c r="R21" s="54">
        <v>589367</v>
      </c>
      <c r="S21" s="54">
        <v>7263</v>
      </c>
      <c r="T21" s="54">
        <v>596630</v>
      </c>
      <c r="U21" s="54">
        <v>0</v>
      </c>
      <c r="V21" s="54">
        <v>0</v>
      </c>
      <c r="W21" s="54">
        <v>198930</v>
      </c>
      <c r="X21" s="54">
        <v>2701</v>
      </c>
      <c r="Y21" s="54">
        <v>201631</v>
      </c>
      <c r="Z21" s="54">
        <v>0</v>
      </c>
      <c r="AA21" s="54">
        <v>0</v>
      </c>
      <c r="AB21" s="54">
        <v>195715</v>
      </c>
      <c r="AC21" s="54">
        <v>1816</v>
      </c>
      <c r="AD21" s="54">
        <v>197531</v>
      </c>
      <c r="AE21" s="54">
        <v>0</v>
      </c>
      <c r="AF21" s="54">
        <v>0</v>
      </c>
      <c r="AG21" s="54">
        <v>9201</v>
      </c>
      <c r="AH21" s="54">
        <v>336</v>
      </c>
      <c r="AI21" s="54">
        <v>9537</v>
      </c>
      <c r="AJ21" s="54">
        <v>0</v>
      </c>
      <c r="AK21" s="54">
        <v>0</v>
      </c>
      <c r="AL21" s="54">
        <v>9086</v>
      </c>
      <c r="AM21" s="54">
        <v>201</v>
      </c>
      <c r="AN21" s="54">
        <v>9287</v>
      </c>
      <c r="AO21" s="54">
        <v>0</v>
      </c>
      <c r="AP21" s="54">
        <v>0</v>
      </c>
      <c r="AQ21" s="54">
        <v>157851</v>
      </c>
      <c r="AR21" s="54">
        <v>2198</v>
      </c>
      <c r="AS21" s="54">
        <v>160049</v>
      </c>
      <c r="AT21" s="54">
        <v>0</v>
      </c>
      <c r="AU21" s="54">
        <v>0</v>
      </c>
      <c r="AV21" s="54">
        <v>154826</v>
      </c>
      <c r="AW21" s="54">
        <v>1448</v>
      </c>
      <c r="AX21" s="54">
        <v>156274</v>
      </c>
      <c r="AY21" s="54">
        <v>0</v>
      </c>
      <c r="AZ21" s="54">
        <v>0</v>
      </c>
      <c r="BA21" s="54">
        <v>1853</v>
      </c>
      <c r="BB21" s="54">
        <v>0</v>
      </c>
      <c r="BC21" s="54">
        <v>1853</v>
      </c>
      <c r="BD21" s="54">
        <v>0</v>
      </c>
      <c r="BE21" s="54">
        <v>0</v>
      </c>
      <c r="BF21" s="54">
        <v>1853</v>
      </c>
      <c r="BG21" s="54">
        <v>0</v>
      </c>
      <c r="BH21" s="54">
        <v>1853</v>
      </c>
      <c r="BI21" s="54">
        <v>0</v>
      </c>
      <c r="BJ21" s="54">
        <v>0</v>
      </c>
      <c r="BK21" s="54">
        <v>12328</v>
      </c>
      <c r="BL21" s="54">
        <v>115</v>
      </c>
      <c r="BM21" s="54">
        <v>12443</v>
      </c>
      <c r="BN21" s="54">
        <v>0</v>
      </c>
      <c r="BO21" s="54">
        <v>0</v>
      </c>
      <c r="BP21" s="54">
        <v>12253</v>
      </c>
      <c r="BQ21" s="54">
        <v>115</v>
      </c>
      <c r="BR21" s="54">
        <v>12368</v>
      </c>
      <c r="BS21" s="54">
        <v>0</v>
      </c>
      <c r="BT21" s="54">
        <v>0</v>
      </c>
      <c r="BU21" s="54">
        <v>19550</v>
      </c>
      <c r="BV21" s="54">
        <v>52</v>
      </c>
      <c r="BW21" s="54">
        <v>19602</v>
      </c>
      <c r="BX21" s="54">
        <v>0</v>
      </c>
      <c r="BY21" s="54">
        <v>0</v>
      </c>
      <c r="BZ21" s="54">
        <v>19550</v>
      </c>
      <c r="CA21" s="54">
        <v>52</v>
      </c>
      <c r="CB21" s="54">
        <v>19602</v>
      </c>
      <c r="CC21" s="54">
        <v>0</v>
      </c>
      <c r="CD21" s="54">
        <v>0</v>
      </c>
      <c r="CE21" s="54">
        <v>350670</v>
      </c>
      <c r="CF21" s="54">
        <v>9421</v>
      </c>
      <c r="CG21" s="54">
        <v>360091</v>
      </c>
      <c r="CH21" s="54">
        <v>0</v>
      </c>
      <c r="CI21" s="54">
        <v>0</v>
      </c>
      <c r="CJ21" s="54">
        <v>348923</v>
      </c>
      <c r="CK21" s="54">
        <v>5167</v>
      </c>
      <c r="CL21" s="54">
        <v>354090</v>
      </c>
      <c r="CM21" s="54">
        <v>0</v>
      </c>
      <c r="CN21" s="54">
        <v>0</v>
      </c>
      <c r="CO21" s="54">
        <v>204606</v>
      </c>
      <c r="CP21" s="54">
        <v>9421</v>
      </c>
      <c r="CQ21" s="54">
        <v>214027</v>
      </c>
      <c r="CR21" s="54">
        <v>0</v>
      </c>
      <c r="CS21" s="54">
        <v>0</v>
      </c>
      <c r="CT21" s="54">
        <v>202859</v>
      </c>
      <c r="CU21" s="54">
        <v>5167</v>
      </c>
      <c r="CV21" s="54">
        <v>208026</v>
      </c>
      <c r="CW21" s="54">
        <v>0</v>
      </c>
      <c r="CX21" s="54">
        <v>0</v>
      </c>
      <c r="CY21" s="54">
        <v>35068</v>
      </c>
      <c r="CZ21" s="54">
        <v>1975</v>
      </c>
      <c r="DA21" s="54">
        <v>37043</v>
      </c>
      <c r="DB21" s="54">
        <v>0</v>
      </c>
      <c r="DC21" s="54">
        <v>0</v>
      </c>
      <c r="DD21" s="54">
        <v>34752</v>
      </c>
      <c r="DE21" s="54">
        <v>1083</v>
      </c>
      <c r="DF21" s="54">
        <v>35835</v>
      </c>
      <c r="DG21" s="54">
        <v>0</v>
      </c>
      <c r="DH21" s="54">
        <v>0</v>
      </c>
      <c r="DI21" s="54">
        <v>132219</v>
      </c>
      <c r="DJ21" s="54">
        <v>7446</v>
      </c>
      <c r="DK21" s="54">
        <v>139665</v>
      </c>
      <c r="DL21" s="54">
        <v>0</v>
      </c>
      <c r="DM21" s="54">
        <v>0</v>
      </c>
      <c r="DN21" s="54">
        <v>131027</v>
      </c>
      <c r="DO21" s="54">
        <v>4084</v>
      </c>
      <c r="DP21" s="54">
        <v>135111</v>
      </c>
      <c r="DQ21" s="54">
        <v>0</v>
      </c>
      <c r="DR21" s="54">
        <v>0</v>
      </c>
      <c r="DS21" s="54">
        <v>37319</v>
      </c>
      <c r="DT21" s="54">
        <v>0</v>
      </c>
      <c r="DU21" s="54">
        <v>37319</v>
      </c>
      <c r="DV21" s="54">
        <v>0</v>
      </c>
      <c r="DW21" s="54">
        <v>0</v>
      </c>
      <c r="DX21" s="54">
        <v>37080</v>
      </c>
      <c r="DY21" s="54">
        <v>0</v>
      </c>
      <c r="DZ21" s="54">
        <v>37080</v>
      </c>
      <c r="EA21" s="54">
        <v>0</v>
      </c>
      <c r="EB21" s="54">
        <v>0</v>
      </c>
      <c r="EC21" s="54">
        <v>146064</v>
      </c>
      <c r="ED21" s="54">
        <v>0</v>
      </c>
      <c r="EE21" s="54">
        <v>146064</v>
      </c>
      <c r="EF21" s="54">
        <v>0</v>
      </c>
      <c r="EG21" s="54">
        <v>0</v>
      </c>
      <c r="EH21" s="54">
        <v>146064</v>
      </c>
      <c r="EI21" s="54">
        <v>0</v>
      </c>
      <c r="EJ21" s="54">
        <v>146064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  <c r="FC21" s="54">
        <v>0</v>
      </c>
      <c r="FD21" s="54">
        <v>0</v>
      </c>
      <c r="FE21" s="54">
        <v>0</v>
      </c>
      <c r="FF21" s="54">
        <v>0</v>
      </c>
      <c r="FG21" s="54">
        <v>19883</v>
      </c>
      <c r="FH21" s="54">
        <v>356</v>
      </c>
      <c r="FI21" s="54">
        <v>20239</v>
      </c>
      <c r="FJ21" s="54">
        <v>0</v>
      </c>
      <c r="FK21" s="54">
        <v>0</v>
      </c>
      <c r="FL21" s="54">
        <v>19660</v>
      </c>
      <c r="FM21" s="54">
        <v>280</v>
      </c>
      <c r="FN21" s="54">
        <v>19940</v>
      </c>
      <c r="FO21" s="54">
        <v>0</v>
      </c>
      <c r="FP21" s="54">
        <v>0</v>
      </c>
      <c r="FQ21" s="54">
        <v>25069</v>
      </c>
      <c r="FR21" s="54">
        <v>0</v>
      </c>
      <c r="FS21" s="54">
        <v>25069</v>
      </c>
      <c r="FT21" s="54">
        <v>0</v>
      </c>
      <c r="FU21" s="54">
        <v>0</v>
      </c>
      <c r="FV21" s="54">
        <v>25069</v>
      </c>
      <c r="FW21" s="54">
        <v>0</v>
      </c>
      <c r="FX21" s="54">
        <v>25069</v>
      </c>
      <c r="FY21" s="54">
        <v>0</v>
      </c>
      <c r="FZ21" s="54">
        <v>0</v>
      </c>
      <c r="GA21" s="54">
        <v>0</v>
      </c>
      <c r="GB21" s="54">
        <v>0</v>
      </c>
      <c r="GC21" s="54">
        <v>0</v>
      </c>
      <c r="GD21" s="54">
        <v>0</v>
      </c>
      <c r="GE21" s="54">
        <v>0</v>
      </c>
      <c r="GF21" s="54">
        <v>0</v>
      </c>
      <c r="GG21" s="54">
        <v>0</v>
      </c>
      <c r="GH21" s="54">
        <v>0</v>
      </c>
      <c r="GI21" s="54">
        <v>0</v>
      </c>
      <c r="GJ21" s="54">
        <v>0</v>
      </c>
      <c r="GK21" s="54">
        <v>0</v>
      </c>
      <c r="GL21" s="54">
        <v>0</v>
      </c>
      <c r="GM21" s="54">
        <v>0</v>
      </c>
      <c r="GN21" s="54">
        <v>0</v>
      </c>
      <c r="GO21" s="54">
        <v>0</v>
      </c>
      <c r="GP21" s="54">
        <v>0</v>
      </c>
      <c r="GQ21" s="54">
        <v>0</v>
      </c>
      <c r="GR21" s="54">
        <v>0</v>
      </c>
      <c r="GS21" s="54">
        <v>0</v>
      </c>
      <c r="GT21" s="54">
        <v>0</v>
      </c>
      <c r="GU21" s="54">
        <v>0</v>
      </c>
      <c r="GV21" s="54">
        <v>0</v>
      </c>
      <c r="GW21" s="54">
        <v>0</v>
      </c>
      <c r="GX21" s="54">
        <v>0</v>
      </c>
      <c r="GY21" s="54">
        <v>0</v>
      </c>
      <c r="GZ21" s="54">
        <v>0</v>
      </c>
      <c r="HA21" s="54">
        <v>0</v>
      </c>
      <c r="HB21" s="54">
        <v>0</v>
      </c>
      <c r="HC21" s="54">
        <v>0</v>
      </c>
      <c r="HD21" s="54">
        <v>0</v>
      </c>
      <c r="HE21" s="54">
        <v>0</v>
      </c>
      <c r="HF21" s="54">
        <v>0</v>
      </c>
      <c r="HG21" s="54">
        <v>0</v>
      </c>
      <c r="HH21" s="54">
        <v>0</v>
      </c>
      <c r="HI21" s="54">
        <v>0</v>
      </c>
      <c r="HJ21" s="54">
        <v>0</v>
      </c>
      <c r="HK21" s="54">
        <v>0</v>
      </c>
      <c r="HL21" s="54">
        <v>0</v>
      </c>
      <c r="HM21" s="54">
        <v>0</v>
      </c>
      <c r="HN21" s="54">
        <v>0</v>
      </c>
      <c r="HO21" s="54">
        <v>0</v>
      </c>
      <c r="HP21" s="54">
        <v>0</v>
      </c>
      <c r="HQ21" s="54">
        <v>0</v>
      </c>
      <c r="HR21" s="54">
        <v>0</v>
      </c>
      <c r="HS21" s="54">
        <v>0</v>
      </c>
      <c r="HT21" s="54">
        <v>0</v>
      </c>
      <c r="HU21" s="54">
        <v>0</v>
      </c>
      <c r="HV21" s="54">
        <v>0</v>
      </c>
      <c r="HW21" s="54">
        <v>0</v>
      </c>
      <c r="HX21" s="54">
        <v>0</v>
      </c>
      <c r="HY21" s="54">
        <v>0</v>
      </c>
      <c r="HZ21" s="54">
        <v>0</v>
      </c>
      <c r="IA21" s="54">
        <v>0</v>
      </c>
      <c r="IB21" s="54">
        <v>0</v>
      </c>
      <c r="IC21" s="54">
        <v>0</v>
      </c>
      <c r="ID21" s="54">
        <v>0</v>
      </c>
      <c r="IE21" s="54">
        <v>0</v>
      </c>
      <c r="IF21" s="54">
        <v>0</v>
      </c>
      <c r="IG21" s="54">
        <v>0</v>
      </c>
      <c r="IH21" s="54">
        <v>0</v>
      </c>
      <c r="II21" s="54">
        <v>0</v>
      </c>
      <c r="IJ21" s="54">
        <v>0</v>
      </c>
      <c r="IK21" s="54">
        <v>0</v>
      </c>
      <c r="IL21" s="54">
        <v>0</v>
      </c>
      <c r="IM21" s="54">
        <v>0</v>
      </c>
      <c r="IN21" s="54">
        <v>0</v>
      </c>
      <c r="IO21" s="54">
        <v>0</v>
      </c>
      <c r="IP21" s="54">
        <v>0</v>
      </c>
      <c r="IQ21" s="54">
        <v>0</v>
      </c>
      <c r="IR21">
        <v>0</v>
      </c>
      <c r="IS21" s="54">
        <v>0</v>
      </c>
      <c r="IT21" s="54">
        <v>0</v>
      </c>
      <c r="IU21" s="54">
        <v>0</v>
      </c>
      <c r="IV21" s="54">
        <v>0</v>
      </c>
    </row>
    <row r="22" spans="1:256" x14ac:dyDescent="0.15">
      <c r="A22" s="54" t="str">
        <f>T("473146")</f>
        <v>473146</v>
      </c>
      <c r="B22" s="54" t="s">
        <v>13</v>
      </c>
      <c r="C22" s="54">
        <v>1291839</v>
      </c>
      <c r="D22" s="54">
        <v>72572</v>
      </c>
      <c r="E22" s="54">
        <v>1364411</v>
      </c>
      <c r="F22" s="54">
        <v>0</v>
      </c>
      <c r="G22" s="54">
        <v>0</v>
      </c>
      <c r="H22" s="54">
        <v>1268360</v>
      </c>
      <c r="I22" s="54">
        <v>18523</v>
      </c>
      <c r="J22" s="54">
        <v>1286883</v>
      </c>
      <c r="K22" s="54">
        <v>0</v>
      </c>
      <c r="L22" s="54">
        <v>0</v>
      </c>
      <c r="M22" s="54">
        <v>1291839</v>
      </c>
      <c r="N22" s="54">
        <v>72572</v>
      </c>
      <c r="O22" s="54">
        <v>1364411</v>
      </c>
      <c r="P22" s="54">
        <v>0</v>
      </c>
      <c r="Q22" s="54">
        <v>0</v>
      </c>
      <c r="R22" s="54">
        <v>1268360</v>
      </c>
      <c r="S22" s="54">
        <v>18523</v>
      </c>
      <c r="T22" s="54">
        <v>1286883</v>
      </c>
      <c r="U22" s="54">
        <v>0</v>
      </c>
      <c r="V22" s="54">
        <v>0</v>
      </c>
      <c r="W22" s="54">
        <v>384408</v>
      </c>
      <c r="X22" s="54">
        <v>14810</v>
      </c>
      <c r="Y22" s="54">
        <v>399218</v>
      </c>
      <c r="Z22" s="54">
        <v>0</v>
      </c>
      <c r="AA22" s="54">
        <v>0</v>
      </c>
      <c r="AB22" s="54">
        <v>378660</v>
      </c>
      <c r="AC22" s="54">
        <v>5294</v>
      </c>
      <c r="AD22" s="54">
        <v>383954</v>
      </c>
      <c r="AE22" s="54">
        <v>0</v>
      </c>
      <c r="AF22" s="54">
        <v>0</v>
      </c>
      <c r="AG22" s="54">
        <v>16971</v>
      </c>
      <c r="AH22" s="54">
        <v>725</v>
      </c>
      <c r="AI22" s="54">
        <v>17696</v>
      </c>
      <c r="AJ22" s="54">
        <v>0</v>
      </c>
      <c r="AK22" s="54">
        <v>0</v>
      </c>
      <c r="AL22" s="54">
        <v>16679</v>
      </c>
      <c r="AM22" s="54">
        <v>258</v>
      </c>
      <c r="AN22" s="54">
        <v>16937</v>
      </c>
      <c r="AO22" s="54">
        <v>0</v>
      </c>
      <c r="AP22" s="54">
        <v>0</v>
      </c>
      <c r="AQ22" s="54">
        <v>329384</v>
      </c>
      <c r="AR22" s="54">
        <v>14061</v>
      </c>
      <c r="AS22" s="54">
        <v>343445</v>
      </c>
      <c r="AT22" s="54">
        <v>0</v>
      </c>
      <c r="AU22" s="54">
        <v>0</v>
      </c>
      <c r="AV22" s="54">
        <v>323715</v>
      </c>
      <c r="AW22" s="54">
        <v>5012</v>
      </c>
      <c r="AX22" s="54">
        <v>328727</v>
      </c>
      <c r="AY22" s="54">
        <v>0</v>
      </c>
      <c r="AZ22" s="54">
        <v>0</v>
      </c>
      <c r="BA22" s="54">
        <v>2376</v>
      </c>
      <c r="BB22" s="54">
        <v>0</v>
      </c>
      <c r="BC22" s="54">
        <v>2376</v>
      </c>
      <c r="BD22" s="54">
        <v>0</v>
      </c>
      <c r="BE22" s="54">
        <v>0</v>
      </c>
      <c r="BF22" s="54">
        <v>2376</v>
      </c>
      <c r="BG22" s="54">
        <v>0</v>
      </c>
      <c r="BH22" s="54">
        <v>2376</v>
      </c>
      <c r="BI22" s="54">
        <v>0</v>
      </c>
      <c r="BJ22" s="54">
        <v>0</v>
      </c>
      <c r="BK22" s="54">
        <v>19761</v>
      </c>
      <c r="BL22" s="54">
        <v>24</v>
      </c>
      <c r="BM22" s="54">
        <v>19785</v>
      </c>
      <c r="BN22" s="54">
        <v>0</v>
      </c>
      <c r="BO22" s="54">
        <v>0</v>
      </c>
      <c r="BP22" s="54">
        <v>19761</v>
      </c>
      <c r="BQ22" s="54">
        <v>24</v>
      </c>
      <c r="BR22" s="54">
        <v>19785</v>
      </c>
      <c r="BS22" s="54">
        <v>0</v>
      </c>
      <c r="BT22" s="54">
        <v>0</v>
      </c>
      <c r="BU22" s="54">
        <v>18292</v>
      </c>
      <c r="BV22" s="54">
        <v>0</v>
      </c>
      <c r="BW22" s="54">
        <v>18292</v>
      </c>
      <c r="BX22" s="54">
        <v>0</v>
      </c>
      <c r="BY22" s="54">
        <v>0</v>
      </c>
      <c r="BZ22" s="54">
        <v>18505</v>
      </c>
      <c r="CA22" s="54">
        <v>0</v>
      </c>
      <c r="CB22" s="54">
        <v>18505</v>
      </c>
      <c r="CC22" s="54">
        <v>0</v>
      </c>
      <c r="CD22" s="54">
        <v>0</v>
      </c>
      <c r="CE22" s="54">
        <v>815922</v>
      </c>
      <c r="CF22" s="54">
        <v>55398</v>
      </c>
      <c r="CG22" s="54">
        <v>871320</v>
      </c>
      <c r="CH22" s="54">
        <v>0</v>
      </c>
      <c r="CI22" s="54">
        <v>0</v>
      </c>
      <c r="CJ22" s="54">
        <v>799462</v>
      </c>
      <c r="CK22" s="54">
        <v>12359</v>
      </c>
      <c r="CL22" s="54">
        <v>811821</v>
      </c>
      <c r="CM22" s="54">
        <v>0</v>
      </c>
      <c r="CN22" s="54">
        <v>0</v>
      </c>
      <c r="CO22" s="54">
        <v>686353</v>
      </c>
      <c r="CP22" s="54">
        <v>55398</v>
      </c>
      <c r="CQ22" s="54">
        <v>741751</v>
      </c>
      <c r="CR22" s="54">
        <v>0</v>
      </c>
      <c r="CS22" s="54">
        <v>0</v>
      </c>
      <c r="CT22" s="54">
        <v>669893</v>
      </c>
      <c r="CU22" s="54">
        <v>12359</v>
      </c>
      <c r="CV22" s="54">
        <v>682252</v>
      </c>
      <c r="CW22" s="54">
        <v>0</v>
      </c>
      <c r="CX22" s="54">
        <v>0</v>
      </c>
      <c r="CY22" s="54">
        <v>162666</v>
      </c>
      <c r="CZ22" s="54">
        <v>13129</v>
      </c>
      <c r="DA22" s="54">
        <v>175795</v>
      </c>
      <c r="DB22" s="54">
        <v>0</v>
      </c>
      <c r="DC22" s="54">
        <v>0</v>
      </c>
      <c r="DD22" s="54">
        <v>158765</v>
      </c>
      <c r="DE22" s="54">
        <v>2929</v>
      </c>
      <c r="DF22" s="54">
        <v>161694</v>
      </c>
      <c r="DG22" s="54">
        <v>0</v>
      </c>
      <c r="DH22" s="54">
        <v>0</v>
      </c>
      <c r="DI22" s="54">
        <v>308859</v>
      </c>
      <c r="DJ22" s="54">
        <v>24929</v>
      </c>
      <c r="DK22" s="54">
        <v>333788</v>
      </c>
      <c r="DL22" s="54">
        <v>0</v>
      </c>
      <c r="DM22" s="54">
        <v>0</v>
      </c>
      <c r="DN22" s="54">
        <v>301452</v>
      </c>
      <c r="DO22" s="54">
        <v>5562</v>
      </c>
      <c r="DP22" s="54">
        <v>307014</v>
      </c>
      <c r="DQ22" s="54">
        <v>0</v>
      </c>
      <c r="DR22" s="54">
        <v>0</v>
      </c>
      <c r="DS22" s="54">
        <v>214828</v>
      </c>
      <c r="DT22" s="54">
        <v>17340</v>
      </c>
      <c r="DU22" s="54">
        <v>232168</v>
      </c>
      <c r="DV22" s="54">
        <v>0</v>
      </c>
      <c r="DW22" s="54">
        <v>0</v>
      </c>
      <c r="DX22" s="54">
        <v>209676</v>
      </c>
      <c r="DY22" s="54">
        <v>3868</v>
      </c>
      <c r="DZ22" s="54">
        <v>213544</v>
      </c>
      <c r="EA22" s="54">
        <v>0</v>
      </c>
      <c r="EB22" s="54">
        <v>0</v>
      </c>
      <c r="EC22" s="54">
        <v>129569</v>
      </c>
      <c r="ED22" s="54">
        <v>0</v>
      </c>
      <c r="EE22" s="54">
        <v>129569</v>
      </c>
      <c r="EF22" s="54">
        <v>0</v>
      </c>
      <c r="EG22" s="54">
        <v>0</v>
      </c>
      <c r="EH22" s="54">
        <v>129569</v>
      </c>
      <c r="EI22" s="54">
        <v>0</v>
      </c>
      <c r="EJ22" s="54">
        <v>129569</v>
      </c>
      <c r="EK22" s="54">
        <v>0</v>
      </c>
      <c r="EL22" s="54">
        <v>0</v>
      </c>
      <c r="EM22" s="54">
        <v>0</v>
      </c>
      <c r="EN22" s="54">
        <v>0</v>
      </c>
      <c r="EO22" s="54">
        <v>0</v>
      </c>
      <c r="EP22" s="54">
        <v>0</v>
      </c>
      <c r="EQ22" s="54">
        <v>0</v>
      </c>
      <c r="ER22" s="54">
        <v>0</v>
      </c>
      <c r="ES22" s="54">
        <v>0</v>
      </c>
      <c r="ET22" s="54">
        <v>0</v>
      </c>
      <c r="EU22" s="54">
        <v>0</v>
      </c>
      <c r="EV22" s="54">
        <v>0</v>
      </c>
      <c r="EW22" s="54">
        <v>0</v>
      </c>
      <c r="EX22" s="54">
        <v>0</v>
      </c>
      <c r="EY22" s="54">
        <v>0</v>
      </c>
      <c r="EZ22" s="54">
        <v>0</v>
      </c>
      <c r="FA22" s="54">
        <v>0</v>
      </c>
      <c r="FB22" s="54">
        <v>0</v>
      </c>
      <c r="FC22" s="54">
        <v>0</v>
      </c>
      <c r="FD22" s="54">
        <v>0</v>
      </c>
      <c r="FE22" s="54">
        <v>0</v>
      </c>
      <c r="FF22" s="54">
        <v>0</v>
      </c>
      <c r="FG22" s="54">
        <v>39438</v>
      </c>
      <c r="FH22" s="54">
        <v>2364</v>
      </c>
      <c r="FI22" s="54">
        <v>41802</v>
      </c>
      <c r="FJ22" s="54">
        <v>0</v>
      </c>
      <c r="FK22" s="54">
        <v>0</v>
      </c>
      <c r="FL22" s="54">
        <v>38167</v>
      </c>
      <c r="FM22" s="54">
        <v>870</v>
      </c>
      <c r="FN22" s="54">
        <v>39037</v>
      </c>
      <c r="FO22" s="54">
        <v>0</v>
      </c>
      <c r="FP22" s="54">
        <v>0</v>
      </c>
      <c r="FQ22" s="54">
        <v>52071</v>
      </c>
      <c r="FR22" s="54">
        <v>0</v>
      </c>
      <c r="FS22" s="54">
        <v>52071</v>
      </c>
      <c r="FT22" s="54">
        <v>0</v>
      </c>
      <c r="FU22" s="54">
        <v>0</v>
      </c>
      <c r="FV22" s="54">
        <v>52071</v>
      </c>
      <c r="FW22" s="54">
        <v>0</v>
      </c>
      <c r="FX22" s="54">
        <v>52071</v>
      </c>
      <c r="FY22" s="54">
        <v>0</v>
      </c>
      <c r="FZ22" s="54">
        <v>0</v>
      </c>
      <c r="GA22" s="54">
        <v>0</v>
      </c>
      <c r="GB22" s="54">
        <v>0</v>
      </c>
      <c r="GC22" s="54">
        <v>0</v>
      </c>
      <c r="GD22" s="54">
        <v>0</v>
      </c>
      <c r="GE22" s="54">
        <v>0</v>
      </c>
      <c r="GF22" s="54">
        <v>0</v>
      </c>
      <c r="GG22" s="54">
        <v>0</v>
      </c>
      <c r="GH22" s="54">
        <v>0</v>
      </c>
      <c r="GI22" s="54">
        <v>0</v>
      </c>
      <c r="GJ22" s="54">
        <v>0</v>
      </c>
      <c r="GK22" s="54">
        <v>0</v>
      </c>
      <c r="GL22" s="54">
        <v>0</v>
      </c>
      <c r="GM22" s="54">
        <v>0</v>
      </c>
      <c r="GN22" s="54">
        <v>0</v>
      </c>
      <c r="GO22" s="54">
        <v>0</v>
      </c>
      <c r="GP22" s="54">
        <v>0</v>
      </c>
      <c r="GQ22" s="54">
        <v>0</v>
      </c>
      <c r="GR22" s="54">
        <v>0</v>
      </c>
      <c r="GS22" s="54">
        <v>0</v>
      </c>
      <c r="GT22" s="54">
        <v>0</v>
      </c>
      <c r="GU22" s="54">
        <v>0</v>
      </c>
      <c r="GV22" s="54">
        <v>0</v>
      </c>
      <c r="GW22" s="54">
        <v>0</v>
      </c>
      <c r="GX22" s="54">
        <v>0</v>
      </c>
      <c r="GY22" s="54">
        <v>0</v>
      </c>
      <c r="GZ22" s="54">
        <v>0</v>
      </c>
      <c r="HA22" s="54">
        <v>0</v>
      </c>
      <c r="HB22" s="54">
        <v>0</v>
      </c>
      <c r="HC22" s="54">
        <v>0</v>
      </c>
      <c r="HD22" s="54">
        <v>0</v>
      </c>
      <c r="HE22" s="54">
        <v>0</v>
      </c>
      <c r="HF22" s="54">
        <v>0</v>
      </c>
      <c r="HG22" s="54">
        <v>0</v>
      </c>
      <c r="HH22" s="54">
        <v>0</v>
      </c>
      <c r="HI22" s="54">
        <v>0</v>
      </c>
      <c r="HJ22" s="54">
        <v>0</v>
      </c>
      <c r="HK22" s="54">
        <v>0</v>
      </c>
      <c r="HL22" s="54">
        <v>0</v>
      </c>
      <c r="HM22" s="54">
        <v>0</v>
      </c>
      <c r="HN22" s="54">
        <v>0</v>
      </c>
      <c r="HO22" s="54">
        <v>0</v>
      </c>
      <c r="HP22" s="54">
        <v>0</v>
      </c>
      <c r="HQ22" s="54">
        <v>0</v>
      </c>
      <c r="HR22" s="54">
        <v>0</v>
      </c>
      <c r="HS22" s="54">
        <v>0</v>
      </c>
      <c r="HT22" s="54">
        <v>0</v>
      </c>
      <c r="HU22" s="54">
        <v>0</v>
      </c>
      <c r="HV22" s="54">
        <v>0</v>
      </c>
      <c r="HW22" s="54">
        <v>0</v>
      </c>
      <c r="HX22" s="54">
        <v>0</v>
      </c>
      <c r="HY22" s="54">
        <v>0</v>
      </c>
      <c r="HZ22" s="54">
        <v>0</v>
      </c>
      <c r="IA22" s="54">
        <v>0</v>
      </c>
      <c r="IB22" s="54">
        <v>0</v>
      </c>
      <c r="IC22" s="54">
        <v>0</v>
      </c>
      <c r="ID22" s="54">
        <v>0</v>
      </c>
      <c r="IE22" s="54">
        <v>0</v>
      </c>
      <c r="IF22" s="54">
        <v>0</v>
      </c>
      <c r="IG22" s="54">
        <v>0</v>
      </c>
      <c r="IH22" s="54">
        <v>0</v>
      </c>
      <c r="II22" s="54">
        <v>0</v>
      </c>
      <c r="IJ22" s="54">
        <v>0</v>
      </c>
      <c r="IK22" s="54">
        <v>0</v>
      </c>
      <c r="IL22" s="54">
        <v>0</v>
      </c>
      <c r="IM22" s="54">
        <v>0</v>
      </c>
      <c r="IN22" s="54">
        <v>0</v>
      </c>
      <c r="IO22" s="54">
        <v>0</v>
      </c>
      <c r="IP22" s="54">
        <v>0</v>
      </c>
      <c r="IQ22" s="54">
        <v>0</v>
      </c>
      <c r="IR22">
        <v>0</v>
      </c>
      <c r="IS22" s="54">
        <v>0</v>
      </c>
      <c r="IT22" s="54">
        <v>0</v>
      </c>
      <c r="IU22" s="54">
        <v>0</v>
      </c>
      <c r="IV22" s="54">
        <v>0</v>
      </c>
    </row>
    <row r="23" spans="1:256" x14ac:dyDescent="0.15">
      <c r="A23" s="54" t="str">
        <f>T("473154")</f>
        <v>473154</v>
      </c>
      <c r="B23" s="54" t="s">
        <v>14</v>
      </c>
      <c r="C23" s="54">
        <v>359428</v>
      </c>
      <c r="D23" s="54">
        <v>9494</v>
      </c>
      <c r="E23" s="54">
        <v>368922</v>
      </c>
      <c r="F23" s="54">
        <v>0</v>
      </c>
      <c r="G23" s="54">
        <v>0</v>
      </c>
      <c r="H23" s="54">
        <v>356727</v>
      </c>
      <c r="I23" s="54">
        <v>3748</v>
      </c>
      <c r="J23" s="54">
        <v>360475</v>
      </c>
      <c r="K23" s="54">
        <v>0</v>
      </c>
      <c r="L23" s="54">
        <v>0</v>
      </c>
      <c r="M23" s="54">
        <v>359428</v>
      </c>
      <c r="N23" s="54">
        <v>9494</v>
      </c>
      <c r="O23" s="54">
        <v>368922</v>
      </c>
      <c r="P23" s="54">
        <v>0</v>
      </c>
      <c r="Q23" s="54">
        <v>0</v>
      </c>
      <c r="R23" s="54">
        <v>356727</v>
      </c>
      <c r="S23" s="54">
        <v>3748</v>
      </c>
      <c r="T23" s="54">
        <v>360475</v>
      </c>
      <c r="U23" s="54">
        <v>0</v>
      </c>
      <c r="V23" s="54">
        <v>0</v>
      </c>
      <c r="W23" s="54">
        <v>134524</v>
      </c>
      <c r="X23" s="54">
        <v>3489</v>
      </c>
      <c r="Y23" s="54">
        <v>138013</v>
      </c>
      <c r="Z23" s="54">
        <v>0</v>
      </c>
      <c r="AA23" s="54">
        <v>0</v>
      </c>
      <c r="AB23" s="54">
        <v>133559</v>
      </c>
      <c r="AC23" s="54">
        <v>1595</v>
      </c>
      <c r="AD23" s="54">
        <v>135154</v>
      </c>
      <c r="AE23" s="54">
        <v>0</v>
      </c>
      <c r="AF23" s="54">
        <v>0</v>
      </c>
      <c r="AG23" s="54">
        <v>6086</v>
      </c>
      <c r="AH23" s="54">
        <v>250</v>
      </c>
      <c r="AI23" s="54">
        <v>6336</v>
      </c>
      <c r="AJ23" s="54">
        <v>0</v>
      </c>
      <c r="AK23" s="54">
        <v>0</v>
      </c>
      <c r="AL23" s="54">
        <v>6010</v>
      </c>
      <c r="AM23" s="54">
        <v>131</v>
      </c>
      <c r="AN23" s="54">
        <v>6141</v>
      </c>
      <c r="AO23" s="54">
        <v>0</v>
      </c>
      <c r="AP23" s="54">
        <v>0</v>
      </c>
      <c r="AQ23" s="54">
        <v>111207</v>
      </c>
      <c r="AR23" s="54">
        <v>3239</v>
      </c>
      <c r="AS23" s="54">
        <v>114446</v>
      </c>
      <c r="AT23" s="54">
        <v>0</v>
      </c>
      <c r="AU23" s="54">
        <v>0</v>
      </c>
      <c r="AV23" s="54">
        <v>110318</v>
      </c>
      <c r="AW23" s="54">
        <v>1464</v>
      </c>
      <c r="AX23" s="54">
        <v>111782</v>
      </c>
      <c r="AY23" s="54">
        <v>0</v>
      </c>
      <c r="AZ23" s="54">
        <v>0</v>
      </c>
      <c r="BA23" s="54">
        <v>1802</v>
      </c>
      <c r="BB23" s="54">
        <v>0</v>
      </c>
      <c r="BC23" s="54">
        <v>1802</v>
      </c>
      <c r="BD23" s="54">
        <v>0</v>
      </c>
      <c r="BE23" s="54">
        <v>0</v>
      </c>
      <c r="BF23" s="54">
        <v>1802</v>
      </c>
      <c r="BG23" s="54">
        <v>0</v>
      </c>
      <c r="BH23" s="54">
        <v>1802</v>
      </c>
      <c r="BI23" s="54">
        <v>0</v>
      </c>
      <c r="BJ23" s="54">
        <v>0</v>
      </c>
      <c r="BK23" s="54">
        <v>10352</v>
      </c>
      <c r="BL23" s="54">
        <v>0</v>
      </c>
      <c r="BM23" s="54">
        <v>10352</v>
      </c>
      <c r="BN23" s="54">
        <v>0</v>
      </c>
      <c r="BO23" s="54">
        <v>0</v>
      </c>
      <c r="BP23" s="54">
        <v>10352</v>
      </c>
      <c r="BQ23" s="54">
        <v>0</v>
      </c>
      <c r="BR23" s="54">
        <v>10352</v>
      </c>
      <c r="BS23" s="54">
        <v>0</v>
      </c>
      <c r="BT23" s="54">
        <v>0</v>
      </c>
      <c r="BU23" s="54">
        <v>6879</v>
      </c>
      <c r="BV23" s="54">
        <v>0</v>
      </c>
      <c r="BW23" s="54">
        <v>6879</v>
      </c>
      <c r="BX23" s="54">
        <v>0</v>
      </c>
      <c r="BY23" s="54">
        <v>0</v>
      </c>
      <c r="BZ23" s="54">
        <v>6879</v>
      </c>
      <c r="CA23" s="54">
        <v>0</v>
      </c>
      <c r="CB23" s="54">
        <v>6879</v>
      </c>
      <c r="CC23" s="54">
        <v>0</v>
      </c>
      <c r="CD23" s="54">
        <v>0</v>
      </c>
      <c r="CE23" s="54">
        <v>178446</v>
      </c>
      <c r="CF23" s="54">
        <v>5941</v>
      </c>
      <c r="CG23" s="54">
        <v>184387</v>
      </c>
      <c r="CH23" s="54">
        <v>0</v>
      </c>
      <c r="CI23" s="54">
        <v>0</v>
      </c>
      <c r="CJ23" s="54">
        <v>176718</v>
      </c>
      <c r="CK23" s="54">
        <v>2122</v>
      </c>
      <c r="CL23" s="54">
        <v>178840</v>
      </c>
      <c r="CM23" s="54">
        <v>0</v>
      </c>
      <c r="CN23" s="54">
        <v>0</v>
      </c>
      <c r="CO23" s="54">
        <v>168805</v>
      </c>
      <c r="CP23" s="54">
        <v>5941</v>
      </c>
      <c r="CQ23" s="54">
        <v>174746</v>
      </c>
      <c r="CR23" s="54">
        <v>0</v>
      </c>
      <c r="CS23" s="54">
        <v>0</v>
      </c>
      <c r="CT23" s="54">
        <v>167077</v>
      </c>
      <c r="CU23" s="54">
        <v>2122</v>
      </c>
      <c r="CV23" s="54">
        <v>169199</v>
      </c>
      <c r="CW23" s="54">
        <v>0</v>
      </c>
      <c r="CX23" s="54">
        <v>0</v>
      </c>
      <c r="CY23" s="54">
        <v>37306</v>
      </c>
      <c r="CZ23" s="54">
        <v>1723</v>
      </c>
      <c r="DA23" s="54">
        <v>39029</v>
      </c>
      <c r="DB23" s="54">
        <v>0</v>
      </c>
      <c r="DC23" s="54">
        <v>0</v>
      </c>
      <c r="DD23" s="54">
        <v>36924</v>
      </c>
      <c r="DE23" s="54">
        <v>615</v>
      </c>
      <c r="DF23" s="54">
        <v>37539</v>
      </c>
      <c r="DG23" s="54">
        <v>0</v>
      </c>
      <c r="DH23" s="54">
        <v>0</v>
      </c>
      <c r="DI23" s="54">
        <v>91323</v>
      </c>
      <c r="DJ23" s="54">
        <v>4218</v>
      </c>
      <c r="DK23" s="54">
        <v>95541</v>
      </c>
      <c r="DL23" s="54">
        <v>0</v>
      </c>
      <c r="DM23" s="54">
        <v>0</v>
      </c>
      <c r="DN23" s="54">
        <v>90389</v>
      </c>
      <c r="DO23" s="54">
        <v>1507</v>
      </c>
      <c r="DP23" s="54">
        <v>91896</v>
      </c>
      <c r="DQ23" s="54">
        <v>0</v>
      </c>
      <c r="DR23" s="54">
        <v>0</v>
      </c>
      <c r="DS23" s="54">
        <v>40176</v>
      </c>
      <c r="DT23" s="54">
        <v>0</v>
      </c>
      <c r="DU23" s="54">
        <v>40176</v>
      </c>
      <c r="DV23" s="54">
        <v>0</v>
      </c>
      <c r="DW23" s="54">
        <v>0</v>
      </c>
      <c r="DX23" s="54">
        <v>39764</v>
      </c>
      <c r="DY23" s="54">
        <v>0</v>
      </c>
      <c r="DZ23" s="54">
        <v>39764</v>
      </c>
      <c r="EA23" s="54">
        <v>0</v>
      </c>
      <c r="EB23" s="54">
        <v>0</v>
      </c>
      <c r="EC23" s="54">
        <v>9641</v>
      </c>
      <c r="ED23" s="54">
        <v>0</v>
      </c>
      <c r="EE23" s="54">
        <v>9641</v>
      </c>
      <c r="EF23" s="54">
        <v>0</v>
      </c>
      <c r="EG23" s="54">
        <v>0</v>
      </c>
      <c r="EH23" s="54">
        <v>9641</v>
      </c>
      <c r="EI23" s="54">
        <v>0</v>
      </c>
      <c r="EJ23" s="54">
        <v>9641</v>
      </c>
      <c r="EK23" s="54">
        <v>0</v>
      </c>
      <c r="EL23" s="54">
        <v>0</v>
      </c>
      <c r="EM23" s="54">
        <v>0</v>
      </c>
      <c r="EN23" s="54">
        <v>0</v>
      </c>
      <c r="EO23" s="54">
        <v>0</v>
      </c>
      <c r="EP23" s="54">
        <v>0</v>
      </c>
      <c r="EQ23" s="54">
        <v>0</v>
      </c>
      <c r="ER23" s="54">
        <v>0</v>
      </c>
      <c r="ES23" s="54">
        <v>0</v>
      </c>
      <c r="ET23" s="54">
        <v>0</v>
      </c>
      <c r="EU23" s="54">
        <v>0</v>
      </c>
      <c r="EV23" s="54">
        <v>0</v>
      </c>
      <c r="EW23" s="54">
        <v>0</v>
      </c>
      <c r="EX23" s="54">
        <v>0</v>
      </c>
      <c r="EY23" s="54">
        <v>0</v>
      </c>
      <c r="EZ23" s="54">
        <v>0</v>
      </c>
      <c r="FA23" s="54">
        <v>0</v>
      </c>
      <c r="FB23" s="54">
        <v>0</v>
      </c>
      <c r="FC23" s="54">
        <v>0</v>
      </c>
      <c r="FD23" s="54">
        <v>0</v>
      </c>
      <c r="FE23" s="54">
        <v>0</v>
      </c>
      <c r="FF23" s="54">
        <v>0</v>
      </c>
      <c r="FG23" s="54">
        <v>22916</v>
      </c>
      <c r="FH23" s="54">
        <v>64</v>
      </c>
      <c r="FI23" s="54">
        <v>22980</v>
      </c>
      <c r="FJ23" s="54">
        <v>0</v>
      </c>
      <c r="FK23" s="54">
        <v>0</v>
      </c>
      <c r="FL23" s="54">
        <v>22908</v>
      </c>
      <c r="FM23" s="54">
        <v>31</v>
      </c>
      <c r="FN23" s="54">
        <v>22939</v>
      </c>
      <c r="FO23" s="54">
        <v>0</v>
      </c>
      <c r="FP23" s="54">
        <v>0</v>
      </c>
      <c r="FQ23" s="54">
        <v>23192</v>
      </c>
      <c r="FR23" s="54">
        <v>0</v>
      </c>
      <c r="FS23" s="54">
        <v>23192</v>
      </c>
      <c r="FT23" s="54">
        <v>0</v>
      </c>
      <c r="FU23" s="54">
        <v>0</v>
      </c>
      <c r="FV23" s="54">
        <v>23192</v>
      </c>
      <c r="FW23" s="54">
        <v>0</v>
      </c>
      <c r="FX23" s="54">
        <v>23192</v>
      </c>
      <c r="FY23" s="54">
        <v>0</v>
      </c>
      <c r="FZ23" s="54">
        <v>0</v>
      </c>
      <c r="GA23" s="54">
        <v>350</v>
      </c>
      <c r="GB23" s="54">
        <v>0</v>
      </c>
      <c r="GC23" s="54">
        <v>350</v>
      </c>
      <c r="GD23" s="54">
        <v>0</v>
      </c>
      <c r="GE23" s="54">
        <v>0</v>
      </c>
      <c r="GF23" s="54">
        <v>350</v>
      </c>
      <c r="GG23" s="54">
        <v>0</v>
      </c>
      <c r="GH23" s="54">
        <v>350</v>
      </c>
      <c r="GI23" s="54">
        <v>0</v>
      </c>
      <c r="GJ23" s="54">
        <v>0</v>
      </c>
      <c r="GK23" s="54">
        <v>0</v>
      </c>
      <c r="GL23" s="54">
        <v>0</v>
      </c>
      <c r="GM23" s="54">
        <v>0</v>
      </c>
      <c r="GN23" s="54">
        <v>0</v>
      </c>
      <c r="GO23" s="54">
        <v>0</v>
      </c>
      <c r="GP23" s="54">
        <v>0</v>
      </c>
      <c r="GQ23" s="54">
        <v>0</v>
      </c>
      <c r="GR23" s="54">
        <v>0</v>
      </c>
      <c r="GS23" s="54">
        <v>0</v>
      </c>
      <c r="GT23" s="54">
        <v>0</v>
      </c>
      <c r="GU23" s="54">
        <v>0</v>
      </c>
      <c r="GV23" s="54">
        <v>0</v>
      </c>
      <c r="GW23" s="54">
        <v>0</v>
      </c>
      <c r="GX23" s="54">
        <v>0</v>
      </c>
      <c r="GY23" s="54">
        <v>0</v>
      </c>
      <c r="GZ23" s="54">
        <v>0</v>
      </c>
      <c r="HA23" s="54">
        <v>0</v>
      </c>
      <c r="HB23" s="54">
        <v>0</v>
      </c>
      <c r="HC23" s="54">
        <v>0</v>
      </c>
      <c r="HD23" s="54">
        <v>0</v>
      </c>
      <c r="HE23" s="54">
        <v>0</v>
      </c>
      <c r="HF23" s="54">
        <v>0</v>
      </c>
      <c r="HG23" s="54">
        <v>0</v>
      </c>
      <c r="HH23" s="54">
        <v>0</v>
      </c>
      <c r="HI23" s="54">
        <v>0</v>
      </c>
      <c r="HJ23" s="54">
        <v>0</v>
      </c>
      <c r="HK23" s="54">
        <v>0</v>
      </c>
      <c r="HL23" s="54">
        <v>0</v>
      </c>
      <c r="HM23" s="54">
        <v>0</v>
      </c>
      <c r="HN23" s="54">
        <v>0</v>
      </c>
      <c r="HO23" s="54">
        <v>0</v>
      </c>
      <c r="HP23" s="54">
        <v>0</v>
      </c>
      <c r="HQ23" s="54">
        <v>0</v>
      </c>
      <c r="HR23" s="54">
        <v>0</v>
      </c>
      <c r="HS23" s="54">
        <v>0</v>
      </c>
      <c r="HT23" s="54">
        <v>0</v>
      </c>
      <c r="HU23" s="54">
        <v>0</v>
      </c>
      <c r="HV23" s="54">
        <v>0</v>
      </c>
      <c r="HW23" s="54">
        <v>0</v>
      </c>
      <c r="HX23" s="54">
        <v>0</v>
      </c>
      <c r="HY23" s="54">
        <v>0</v>
      </c>
      <c r="HZ23" s="54">
        <v>0</v>
      </c>
      <c r="IA23" s="54">
        <v>0</v>
      </c>
      <c r="IB23" s="54">
        <v>0</v>
      </c>
      <c r="IC23" s="54">
        <v>0</v>
      </c>
      <c r="ID23" s="54">
        <v>0</v>
      </c>
      <c r="IE23" s="54">
        <v>0</v>
      </c>
      <c r="IF23" s="54">
        <v>0</v>
      </c>
      <c r="IG23" s="54">
        <v>0</v>
      </c>
      <c r="IH23" s="54">
        <v>0</v>
      </c>
      <c r="II23" s="54">
        <v>0</v>
      </c>
      <c r="IJ23" s="54">
        <v>0</v>
      </c>
      <c r="IK23" s="54">
        <v>0</v>
      </c>
      <c r="IL23" s="54">
        <v>0</v>
      </c>
      <c r="IM23" s="54">
        <v>0</v>
      </c>
      <c r="IN23" s="54">
        <v>0</v>
      </c>
      <c r="IO23" s="54">
        <v>0</v>
      </c>
      <c r="IP23" s="54">
        <v>0</v>
      </c>
      <c r="IQ23" s="54">
        <v>0</v>
      </c>
      <c r="IR23">
        <v>0</v>
      </c>
      <c r="IS23" s="54">
        <v>0</v>
      </c>
      <c r="IT23" s="54">
        <v>0</v>
      </c>
      <c r="IU23" s="54">
        <v>0</v>
      </c>
      <c r="IV23" s="54">
        <v>0</v>
      </c>
    </row>
    <row r="24" spans="1:256" x14ac:dyDescent="0.15">
      <c r="A24" s="54" t="str">
        <f>T("473243")</f>
        <v>473243</v>
      </c>
      <c r="B24" s="54" t="s">
        <v>15</v>
      </c>
      <c r="C24" s="54">
        <v>3979859</v>
      </c>
      <c r="D24" s="54">
        <v>195147</v>
      </c>
      <c r="E24" s="54">
        <v>4175006</v>
      </c>
      <c r="F24" s="54">
        <v>0</v>
      </c>
      <c r="G24" s="54">
        <v>0</v>
      </c>
      <c r="H24" s="54">
        <v>3906193</v>
      </c>
      <c r="I24" s="54">
        <v>85956</v>
      </c>
      <c r="J24" s="54">
        <v>3992149</v>
      </c>
      <c r="K24" s="54">
        <v>0</v>
      </c>
      <c r="L24" s="54">
        <v>0</v>
      </c>
      <c r="M24" s="54">
        <v>3979859</v>
      </c>
      <c r="N24" s="54">
        <v>195147</v>
      </c>
      <c r="O24" s="54">
        <v>4175006</v>
      </c>
      <c r="P24" s="54">
        <v>0</v>
      </c>
      <c r="Q24" s="54">
        <v>0</v>
      </c>
      <c r="R24" s="54">
        <v>3906193</v>
      </c>
      <c r="S24" s="54">
        <v>85956</v>
      </c>
      <c r="T24" s="54">
        <v>3992149</v>
      </c>
      <c r="U24" s="54">
        <v>0</v>
      </c>
      <c r="V24" s="54">
        <v>0</v>
      </c>
      <c r="W24" s="54">
        <v>1545274</v>
      </c>
      <c r="X24" s="54">
        <v>60734</v>
      </c>
      <c r="Y24" s="54">
        <v>1606008</v>
      </c>
      <c r="Z24" s="54">
        <v>0</v>
      </c>
      <c r="AA24" s="54">
        <v>0</v>
      </c>
      <c r="AB24" s="54">
        <v>1517741</v>
      </c>
      <c r="AC24" s="54">
        <v>27034</v>
      </c>
      <c r="AD24" s="54">
        <v>1544775</v>
      </c>
      <c r="AE24" s="54">
        <v>0</v>
      </c>
      <c r="AF24" s="54">
        <v>0</v>
      </c>
      <c r="AG24" s="54">
        <v>63318</v>
      </c>
      <c r="AH24" s="54">
        <v>2629</v>
      </c>
      <c r="AI24" s="54">
        <v>65947</v>
      </c>
      <c r="AJ24" s="54">
        <v>0</v>
      </c>
      <c r="AK24" s="54">
        <v>0</v>
      </c>
      <c r="AL24" s="54">
        <v>62131</v>
      </c>
      <c r="AM24" s="54">
        <v>1164</v>
      </c>
      <c r="AN24" s="54">
        <v>63295</v>
      </c>
      <c r="AO24" s="54">
        <v>0</v>
      </c>
      <c r="AP24" s="54">
        <v>0</v>
      </c>
      <c r="AQ24" s="54">
        <v>1363595</v>
      </c>
      <c r="AR24" s="54">
        <v>56607</v>
      </c>
      <c r="AS24" s="54">
        <v>1420202</v>
      </c>
      <c r="AT24" s="54">
        <v>0</v>
      </c>
      <c r="AU24" s="54">
        <v>0</v>
      </c>
      <c r="AV24" s="54">
        <v>1338044</v>
      </c>
      <c r="AW24" s="54">
        <v>25070</v>
      </c>
      <c r="AX24" s="54">
        <v>1363114</v>
      </c>
      <c r="AY24" s="54">
        <v>0</v>
      </c>
      <c r="AZ24" s="54">
        <v>0</v>
      </c>
      <c r="BA24" s="54">
        <v>5745</v>
      </c>
      <c r="BB24" s="54">
        <v>0</v>
      </c>
      <c r="BC24" s="54">
        <v>5745</v>
      </c>
      <c r="BD24" s="54">
        <v>0</v>
      </c>
      <c r="BE24" s="54">
        <v>0</v>
      </c>
      <c r="BF24" s="54">
        <v>5745</v>
      </c>
      <c r="BG24" s="54">
        <v>0</v>
      </c>
      <c r="BH24" s="54">
        <v>5745</v>
      </c>
      <c r="BI24" s="54">
        <v>0</v>
      </c>
      <c r="BJ24" s="54">
        <v>0</v>
      </c>
      <c r="BK24" s="54">
        <v>47669</v>
      </c>
      <c r="BL24" s="54">
        <v>1454</v>
      </c>
      <c r="BM24" s="54">
        <v>49123</v>
      </c>
      <c r="BN24" s="54">
        <v>0</v>
      </c>
      <c r="BO24" s="54">
        <v>0</v>
      </c>
      <c r="BP24" s="54">
        <v>47349</v>
      </c>
      <c r="BQ24" s="54">
        <v>768</v>
      </c>
      <c r="BR24" s="54">
        <v>48117</v>
      </c>
      <c r="BS24" s="54">
        <v>0</v>
      </c>
      <c r="BT24" s="54">
        <v>0</v>
      </c>
      <c r="BU24" s="54">
        <v>70692</v>
      </c>
      <c r="BV24" s="54">
        <v>44</v>
      </c>
      <c r="BW24" s="54">
        <v>70736</v>
      </c>
      <c r="BX24" s="54">
        <v>0</v>
      </c>
      <c r="BY24" s="54">
        <v>0</v>
      </c>
      <c r="BZ24" s="54">
        <v>70217</v>
      </c>
      <c r="CA24" s="54">
        <v>32</v>
      </c>
      <c r="CB24" s="54">
        <v>70249</v>
      </c>
      <c r="CC24" s="54">
        <v>0</v>
      </c>
      <c r="CD24" s="54">
        <v>0</v>
      </c>
      <c r="CE24" s="54">
        <v>2109751</v>
      </c>
      <c r="CF24" s="54">
        <v>126448</v>
      </c>
      <c r="CG24" s="54">
        <v>2236199</v>
      </c>
      <c r="CH24" s="54">
        <v>0</v>
      </c>
      <c r="CI24" s="54">
        <v>0</v>
      </c>
      <c r="CJ24" s="54">
        <v>2067308</v>
      </c>
      <c r="CK24" s="54">
        <v>55453</v>
      </c>
      <c r="CL24" s="54">
        <v>2122761</v>
      </c>
      <c r="CM24" s="54">
        <v>0</v>
      </c>
      <c r="CN24" s="54">
        <v>0</v>
      </c>
      <c r="CO24" s="54">
        <v>2101517</v>
      </c>
      <c r="CP24" s="54">
        <v>126448</v>
      </c>
      <c r="CQ24" s="54">
        <v>2227965</v>
      </c>
      <c r="CR24" s="54">
        <v>0</v>
      </c>
      <c r="CS24" s="54">
        <v>0</v>
      </c>
      <c r="CT24" s="54">
        <v>2059074</v>
      </c>
      <c r="CU24" s="54">
        <v>55453</v>
      </c>
      <c r="CV24" s="54">
        <v>2114527</v>
      </c>
      <c r="CW24" s="54">
        <v>0</v>
      </c>
      <c r="CX24" s="54">
        <v>0</v>
      </c>
      <c r="CY24" s="54">
        <v>852828</v>
      </c>
      <c r="CZ24" s="54">
        <v>51315</v>
      </c>
      <c r="DA24" s="54">
        <v>904143</v>
      </c>
      <c r="DB24" s="54">
        <v>0</v>
      </c>
      <c r="DC24" s="54">
        <v>0</v>
      </c>
      <c r="DD24" s="54">
        <v>835604</v>
      </c>
      <c r="DE24" s="54">
        <v>22504</v>
      </c>
      <c r="DF24" s="54">
        <v>858108</v>
      </c>
      <c r="DG24" s="54">
        <v>0</v>
      </c>
      <c r="DH24" s="54">
        <v>0</v>
      </c>
      <c r="DI24" s="54">
        <v>1135754</v>
      </c>
      <c r="DJ24" s="54">
        <v>68338</v>
      </c>
      <c r="DK24" s="54">
        <v>1204092</v>
      </c>
      <c r="DL24" s="54">
        <v>0</v>
      </c>
      <c r="DM24" s="54">
        <v>0</v>
      </c>
      <c r="DN24" s="54">
        <v>1112816</v>
      </c>
      <c r="DO24" s="54">
        <v>29969</v>
      </c>
      <c r="DP24" s="54">
        <v>1142785</v>
      </c>
      <c r="DQ24" s="54">
        <v>0</v>
      </c>
      <c r="DR24" s="54">
        <v>0</v>
      </c>
      <c r="DS24" s="54">
        <v>112935</v>
      </c>
      <c r="DT24" s="54">
        <v>6795</v>
      </c>
      <c r="DU24" s="54">
        <v>119730</v>
      </c>
      <c r="DV24" s="54">
        <v>0</v>
      </c>
      <c r="DW24" s="54">
        <v>0</v>
      </c>
      <c r="DX24" s="54">
        <v>110654</v>
      </c>
      <c r="DY24" s="54">
        <v>2980</v>
      </c>
      <c r="DZ24" s="54">
        <v>113634</v>
      </c>
      <c r="EA24" s="54">
        <v>0</v>
      </c>
      <c r="EB24" s="54">
        <v>0</v>
      </c>
      <c r="EC24" s="54">
        <v>8234</v>
      </c>
      <c r="ED24" s="54">
        <v>0</v>
      </c>
      <c r="EE24" s="54">
        <v>8234</v>
      </c>
      <c r="EF24" s="54">
        <v>0</v>
      </c>
      <c r="EG24" s="54">
        <v>0</v>
      </c>
      <c r="EH24" s="54">
        <v>8234</v>
      </c>
      <c r="EI24" s="54">
        <v>0</v>
      </c>
      <c r="EJ24" s="54">
        <v>8234</v>
      </c>
      <c r="EK24" s="54">
        <v>0</v>
      </c>
      <c r="EL24" s="54">
        <v>0</v>
      </c>
      <c r="EM24" s="54">
        <v>0</v>
      </c>
      <c r="EN24" s="54">
        <v>0</v>
      </c>
      <c r="EO24" s="54">
        <v>0</v>
      </c>
      <c r="EP24" s="54">
        <v>0</v>
      </c>
      <c r="EQ24" s="54">
        <v>0</v>
      </c>
      <c r="ER24" s="54">
        <v>0</v>
      </c>
      <c r="ES24" s="54">
        <v>0</v>
      </c>
      <c r="ET24" s="54">
        <v>0</v>
      </c>
      <c r="EU24" s="54">
        <v>0</v>
      </c>
      <c r="EV24" s="54">
        <v>0</v>
      </c>
      <c r="EW24" s="54">
        <v>0</v>
      </c>
      <c r="EX24" s="54">
        <v>0</v>
      </c>
      <c r="EY24" s="54">
        <v>0</v>
      </c>
      <c r="EZ24" s="54">
        <v>0</v>
      </c>
      <c r="FA24" s="54">
        <v>0</v>
      </c>
      <c r="FB24" s="54">
        <v>0</v>
      </c>
      <c r="FC24" s="54">
        <v>0</v>
      </c>
      <c r="FD24" s="54">
        <v>0</v>
      </c>
      <c r="FE24" s="54">
        <v>0</v>
      </c>
      <c r="FF24" s="54">
        <v>0</v>
      </c>
      <c r="FG24" s="54">
        <v>144448</v>
      </c>
      <c r="FH24" s="54">
        <v>7965</v>
      </c>
      <c r="FI24" s="54">
        <v>152413</v>
      </c>
      <c r="FJ24" s="54">
        <v>0</v>
      </c>
      <c r="FK24" s="54">
        <v>0</v>
      </c>
      <c r="FL24" s="54">
        <v>140758</v>
      </c>
      <c r="FM24" s="54">
        <v>3469</v>
      </c>
      <c r="FN24" s="54">
        <v>144227</v>
      </c>
      <c r="FO24" s="54">
        <v>0</v>
      </c>
      <c r="FP24" s="54">
        <v>0</v>
      </c>
      <c r="FQ24" s="54">
        <v>180386</v>
      </c>
      <c r="FR24" s="54">
        <v>0</v>
      </c>
      <c r="FS24" s="54">
        <v>180386</v>
      </c>
      <c r="FT24" s="54">
        <v>0</v>
      </c>
      <c r="FU24" s="54">
        <v>0</v>
      </c>
      <c r="FV24" s="54">
        <v>180386</v>
      </c>
      <c r="FW24" s="54">
        <v>0</v>
      </c>
      <c r="FX24" s="54">
        <v>180386</v>
      </c>
      <c r="FY24" s="54">
        <v>0</v>
      </c>
      <c r="FZ24" s="54">
        <v>0</v>
      </c>
      <c r="GA24" s="54">
        <v>0</v>
      </c>
      <c r="GB24" s="54">
        <v>0</v>
      </c>
      <c r="GC24" s="54">
        <v>0</v>
      </c>
      <c r="GD24" s="54">
        <v>0</v>
      </c>
      <c r="GE24" s="54">
        <v>0</v>
      </c>
      <c r="GF24" s="54">
        <v>0</v>
      </c>
      <c r="GG24" s="54">
        <v>0</v>
      </c>
      <c r="GH24" s="54">
        <v>0</v>
      </c>
      <c r="GI24" s="54">
        <v>0</v>
      </c>
      <c r="GJ24" s="54">
        <v>0</v>
      </c>
      <c r="GK24" s="54">
        <v>0</v>
      </c>
      <c r="GL24" s="54">
        <v>0</v>
      </c>
      <c r="GM24" s="54">
        <v>0</v>
      </c>
      <c r="GN24" s="54">
        <v>0</v>
      </c>
      <c r="GO24" s="54">
        <v>0</v>
      </c>
      <c r="GP24" s="54">
        <v>0</v>
      </c>
      <c r="GQ24" s="54">
        <v>0</v>
      </c>
      <c r="GR24" s="54">
        <v>0</v>
      </c>
      <c r="GS24" s="54">
        <v>0</v>
      </c>
      <c r="GT24" s="54">
        <v>0</v>
      </c>
      <c r="GU24" s="54">
        <v>0</v>
      </c>
      <c r="GV24" s="54">
        <v>0</v>
      </c>
      <c r="GW24" s="54">
        <v>0</v>
      </c>
      <c r="GX24" s="54">
        <v>0</v>
      </c>
      <c r="GY24" s="54">
        <v>0</v>
      </c>
      <c r="GZ24" s="54">
        <v>0</v>
      </c>
      <c r="HA24" s="54">
        <v>0</v>
      </c>
      <c r="HB24" s="54">
        <v>0</v>
      </c>
      <c r="HC24" s="54">
        <v>0</v>
      </c>
      <c r="HD24" s="54">
        <v>0</v>
      </c>
      <c r="HE24" s="54">
        <v>0</v>
      </c>
      <c r="HF24" s="54">
        <v>0</v>
      </c>
      <c r="HG24" s="54">
        <v>0</v>
      </c>
      <c r="HH24" s="54">
        <v>0</v>
      </c>
      <c r="HI24" s="54">
        <v>0</v>
      </c>
      <c r="HJ24" s="54">
        <v>0</v>
      </c>
      <c r="HK24" s="54">
        <v>0</v>
      </c>
      <c r="HL24" s="54">
        <v>0</v>
      </c>
      <c r="HM24" s="54">
        <v>0</v>
      </c>
      <c r="HN24" s="54">
        <v>0</v>
      </c>
      <c r="HO24" s="54">
        <v>0</v>
      </c>
      <c r="HP24" s="54">
        <v>0</v>
      </c>
      <c r="HQ24" s="54">
        <v>0</v>
      </c>
      <c r="HR24" s="54">
        <v>0</v>
      </c>
      <c r="HS24" s="54">
        <v>0</v>
      </c>
      <c r="HT24" s="54">
        <v>0</v>
      </c>
      <c r="HU24" s="54">
        <v>0</v>
      </c>
      <c r="HV24" s="54">
        <v>0</v>
      </c>
      <c r="HW24" s="54">
        <v>0</v>
      </c>
      <c r="HX24" s="54">
        <v>0</v>
      </c>
      <c r="HY24" s="54">
        <v>0</v>
      </c>
      <c r="HZ24" s="54">
        <v>0</v>
      </c>
      <c r="IA24" s="54">
        <v>0</v>
      </c>
      <c r="IB24" s="54">
        <v>0</v>
      </c>
      <c r="IC24" s="54">
        <v>0</v>
      </c>
      <c r="ID24" s="54">
        <v>0</v>
      </c>
      <c r="IE24" s="54">
        <v>0</v>
      </c>
      <c r="IF24" s="54">
        <v>0</v>
      </c>
      <c r="IG24" s="54">
        <v>0</v>
      </c>
      <c r="IH24" s="54">
        <v>0</v>
      </c>
      <c r="II24" s="54">
        <v>0</v>
      </c>
      <c r="IJ24" s="54">
        <v>0</v>
      </c>
      <c r="IK24" s="54">
        <v>0</v>
      </c>
      <c r="IL24" s="54">
        <v>0</v>
      </c>
      <c r="IM24" s="54">
        <v>0</v>
      </c>
      <c r="IN24" s="54">
        <v>0</v>
      </c>
      <c r="IO24" s="54">
        <v>0</v>
      </c>
      <c r="IP24" s="54">
        <v>0</v>
      </c>
      <c r="IQ24" s="54">
        <v>0</v>
      </c>
      <c r="IR24">
        <v>0</v>
      </c>
      <c r="IS24" s="54">
        <v>0</v>
      </c>
      <c r="IT24" s="54">
        <v>0</v>
      </c>
      <c r="IU24" s="54">
        <v>0</v>
      </c>
      <c r="IV24" s="54">
        <v>0</v>
      </c>
    </row>
    <row r="25" spans="1:256" x14ac:dyDescent="0.15">
      <c r="A25" s="54" t="str">
        <f>T("473251")</f>
        <v>473251</v>
      </c>
      <c r="B25" s="54" t="s">
        <v>16</v>
      </c>
      <c r="C25" s="54">
        <v>2417480</v>
      </c>
      <c r="D25" s="54">
        <v>87533</v>
      </c>
      <c r="E25" s="54">
        <v>2505013</v>
      </c>
      <c r="F25" s="54">
        <v>0</v>
      </c>
      <c r="G25" s="54">
        <v>0</v>
      </c>
      <c r="H25" s="54">
        <v>2393976</v>
      </c>
      <c r="I25" s="54">
        <v>36118</v>
      </c>
      <c r="J25" s="54">
        <v>2430094</v>
      </c>
      <c r="K25" s="54">
        <v>0</v>
      </c>
      <c r="L25" s="54">
        <v>0</v>
      </c>
      <c r="M25" s="54">
        <v>2417480</v>
      </c>
      <c r="N25" s="54">
        <v>87533</v>
      </c>
      <c r="O25" s="54">
        <v>2505013</v>
      </c>
      <c r="P25" s="54">
        <v>0</v>
      </c>
      <c r="Q25" s="54">
        <v>0</v>
      </c>
      <c r="R25" s="54">
        <v>2393976</v>
      </c>
      <c r="S25" s="54">
        <v>36118</v>
      </c>
      <c r="T25" s="54">
        <v>2430094</v>
      </c>
      <c r="U25" s="54">
        <v>0</v>
      </c>
      <c r="V25" s="54">
        <v>0</v>
      </c>
      <c r="W25" s="54">
        <v>702770</v>
      </c>
      <c r="X25" s="54">
        <v>30528</v>
      </c>
      <c r="Y25" s="54">
        <v>733298</v>
      </c>
      <c r="Z25" s="54">
        <v>0</v>
      </c>
      <c r="AA25" s="54">
        <v>0</v>
      </c>
      <c r="AB25" s="54">
        <v>694757</v>
      </c>
      <c r="AC25" s="54">
        <v>10742</v>
      </c>
      <c r="AD25" s="54">
        <v>705499</v>
      </c>
      <c r="AE25" s="54">
        <v>0</v>
      </c>
      <c r="AF25" s="54">
        <v>0</v>
      </c>
      <c r="AG25" s="54">
        <v>19526</v>
      </c>
      <c r="AH25" s="54">
        <v>940</v>
      </c>
      <c r="AI25" s="54">
        <v>20466</v>
      </c>
      <c r="AJ25" s="54">
        <v>0</v>
      </c>
      <c r="AK25" s="54">
        <v>0</v>
      </c>
      <c r="AL25" s="54">
        <v>19292</v>
      </c>
      <c r="AM25" s="54">
        <v>332</v>
      </c>
      <c r="AN25" s="54">
        <v>19624</v>
      </c>
      <c r="AO25" s="54">
        <v>0</v>
      </c>
      <c r="AP25" s="54">
        <v>0</v>
      </c>
      <c r="AQ25" s="54">
        <v>606165</v>
      </c>
      <c r="AR25" s="54">
        <v>29182</v>
      </c>
      <c r="AS25" s="54">
        <v>635347</v>
      </c>
      <c r="AT25" s="54">
        <v>0</v>
      </c>
      <c r="AU25" s="54">
        <v>0</v>
      </c>
      <c r="AV25" s="54">
        <v>598899</v>
      </c>
      <c r="AW25" s="54">
        <v>10308</v>
      </c>
      <c r="AX25" s="54">
        <v>609207</v>
      </c>
      <c r="AY25" s="54">
        <v>0</v>
      </c>
      <c r="AZ25" s="54">
        <v>0</v>
      </c>
      <c r="BA25" s="54">
        <v>1917</v>
      </c>
      <c r="BB25" s="54">
        <v>0</v>
      </c>
      <c r="BC25" s="54">
        <v>1917</v>
      </c>
      <c r="BD25" s="54">
        <v>0</v>
      </c>
      <c r="BE25" s="54">
        <v>0</v>
      </c>
      <c r="BF25" s="54">
        <v>1917</v>
      </c>
      <c r="BG25" s="54">
        <v>0</v>
      </c>
      <c r="BH25" s="54">
        <v>1917</v>
      </c>
      <c r="BI25" s="54">
        <v>0</v>
      </c>
      <c r="BJ25" s="54">
        <v>0</v>
      </c>
      <c r="BK25" s="54">
        <v>27853</v>
      </c>
      <c r="BL25" s="54">
        <v>405</v>
      </c>
      <c r="BM25" s="54">
        <v>28258</v>
      </c>
      <c r="BN25" s="54">
        <v>0</v>
      </c>
      <c r="BO25" s="54">
        <v>0</v>
      </c>
      <c r="BP25" s="54">
        <v>27343</v>
      </c>
      <c r="BQ25" s="54">
        <v>101</v>
      </c>
      <c r="BR25" s="54">
        <v>27444</v>
      </c>
      <c r="BS25" s="54">
        <v>0</v>
      </c>
      <c r="BT25" s="54">
        <v>0</v>
      </c>
      <c r="BU25" s="54">
        <v>49226</v>
      </c>
      <c r="BV25" s="54">
        <v>1</v>
      </c>
      <c r="BW25" s="54">
        <v>49227</v>
      </c>
      <c r="BX25" s="54">
        <v>0</v>
      </c>
      <c r="BY25" s="54">
        <v>0</v>
      </c>
      <c r="BZ25" s="54">
        <v>49223</v>
      </c>
      <c r="CA25" s="54">
        <v>1</v>
      </c>
      <c r="CB25" s="54">
        <v>49224</v>
      </c>
      <c r="CC25" s="54">
        <v>0</v>
      </c>
      <c r="CD25" s="54">
        <v>0</v>
      </c>
      <c r="CE25" s="54">
        <v>1593676</v>
      </c>
      <c r="CF25" s="54">
        <v>52593</v>
      </c>
      <c r="CG25" s="54">
        <v>1646269</v>
      </c>
      <c r="CH25" s="54">
        <v>0</v>
      </c>
      <c r="CI25" s="54">
        <v>0</v>
      </c>
      <c r="CJ25" s="54">
        <v>1579721</v>
      </c>
      <c r="CK25" s="54">
        <v>23187</v>
      </c>
      <c r="CL25" s="54">
        <v>1602908</v>
      </c>
      <c r="CM25" s="54">
        <v>0</v>
      </c>
      <c r="CN25" s="54">
        <v>0</v>
      </c>
      <c r="CO25" s="54">
        <v>1586794</v>
      </c>
      <c r="CP25" s="54">
        <v>52593</v>
      </c>
      <c r="CQ25" s="54">
        <v>1639387</v>
      </c>
      <c r="CR25" s="54">
        <v>0</v>
      </c>
      <c r="CS25" s="54">
        <v>0</v>
      </c>
      <c r="CT25" s="54">
        <v>1572839</v>
      </c>
      <c r="CU25" s="54">
        <v>23187</v>
      </c>
      <c r="CV25" s="54">
        <v>1596026</v>
      </c>
      <c r="CW25" s="54">
        <v>0</v>
      </c>
      <c r="CX25" s="54">
        <v>0</v>
      </c>
      <c r="CY25" s="54">
        <v>1244298</v>
      </c>
      <c r="CZ25" s="54">
        <v>41242</v>
      </c>
      <c r="DA25" s="54">
        <v>1285540</v>
      </c>
      <c r="DB25" s="54">
        <v>0</v>
      </c>
      <c r="DC25" s="54">
        <v>0</v>
      </c>
      <c r="DD25" s="54">
        <v>1233355</v>
      </c>
      <c r="DE25" s="54">
        <v>18182</v>
      </c>
      <c r="DF25" s="54">
        <v>1251537</v>
      </c>
      <c r="DG25" s="54">
        <v>0</v>
      </c>
      <c r="DH25" s="54">
        <v>0</v>
      </c>
      <c r="DI25" s="54">
        <v>310228</v>
      </c>
      <c r="DJ25" s="54">
        <v>10282</v>
      </c>
      <c r="DK25" s="54">
        <v>320510</v>
      </c>
      <c r="DL25" s="54">
        <v>0</v>
      </c>
      <c r="DM25" s="54">
        <v>0</v>
      </c>
      <c r="DN25" s="54">
        <v>307500</v>
      </c>
      <c r="DO25" s="54">
        <v>4533</v>
      </c>
      <c r="DP25" s="54">
        <v>312033</v>
      </c>
      <c r="DQ25" s="54">
        <v>0</v>
      </c>
      <c r="DR25" s="54">
        <v>0</v>
      </c>
      <c r="DS25" s="54">
        <v>32268</v>
      </c>
      <c r="DT25" s="54">
        <v>1069</v>
      </c>
      <c r="DU25" s="54">
        <v>33337</v>
      </c>
      <c r="DV25" s="54">
        <v>0</v>
      </c>
      <c r="DW25" s="54">
        <v>0</v>
      </c>
      <c r="DX25" s="54">
        <v>31984</v>
      </c>
      <c r="DY25" s="54">
        <v>472</v>
      </c>
      <c r="DZ25" s="54">
        <v>32456</v>
      </c>
      <c r="EA25" s="54">
        <v>0</v>
      </c>
      <c r="EB25" s="54">
        <v>0</v>
      </c>
      <c r="EC25" s="54">
        <v>6882</v>
      </c>
      <c r="ED25" s="54">
        <v>0</v>
      </c>
      <c r="EE25" s="54">
        <v>6882</v>
      </c>
      <c r="EF25" s="54">
        <v>0</v>
      </c>
      <c r="EG25" s="54">
        <v>0</v>
      </c>
      <c r="EH25" s="54">
        <v>6882</v>
      </c>
      <c r="EI25" s="54">
        <v>0</v>
      </c>
      <c r="EJ25" s="54">
        <v>6882</v>
      </c>
      <c r="EK25" s="54">
        <v>0</v>
      </c>
      <c r="EL25" s="54">
        <v>0</v>
      </c>
      <c r="EM25" s="54">
        <v>0</v>
      </c>
      <c r="EN25" s="54">
        <v>0</v>
      </c>
      <c r="EO25" s="54">
        <v>0</v>
      </c>
      <c r="EP25" s="54">
        <v>0</v>
      </c>
      <c r="EQ25" s="54">
        <v>0</v>
      </c>
      <c r="ER25" s="54">
        <v>0</v>
      </c>
      <c r="ES25" s="54">
        <v>0</v>
      </c>
      <c r="ET25" s="54">
        <v>0</v>
      </c>
      <c r="EU25" s="54">
        <v>0</v>
      </c>
      <c r="EV25" s="54">
        <v>0</v>
      </c>
      <c r="EW25" s="54">
        <v>0</v>
      </c>
      <c r="EX25" s="54">
        <v>0</v>
      </c>
      <c r="EY25" s="54">
        <v>0</v>
      </c>
      <c r="EZ25" s="54">
        <v>0</v>
      </c>
      <c r="FA25" s="54">
        <v>0</v>
      </c>
      <c r="FB25" s="54">
        <v>0</v>
      </c>
      <c r="FC25" s="54">
        <v>0</v>
      </c>
      <c r="FD25" s="54">
        <v>0</v>
      </c>
      <c r="FE25" s="54">
        <v>0</v>
      </c>
      <c r="FF25" s="54">
        <v>0</v>
      </c>
      <c r="FG25" s="54">
        <v>44624</v>
      </c>
      <c r="FH25" s="54">
        <v>4412</v>
      </c>
      <c r="FI25" s="54">
        <v>49036</v>
      </c>
      <c r="FJ25" s="54">
        <v>0</v>
      </c>
      <c r="FK25" s="54">
        <v>0</v>
      </c>
      <c r="FL25" s="54">
        <v>43088</v>
      </c>
      <c r="FM25" s="54">
        <v>2189</v>
      </c>
      <c r="FN25" s="54">
        <v>45277</v>
      </c>
      <c r="FO25" s="54">
        <v>0</v>
      </c>
      <c r="FP25" s="54">
        <v>0</v>
      </c>
      <c r="FQ25" s="54">
        <v>76410</v>
      </c>
      <c r="FR25" s="54">
        <v>0</v>
      </c>
      <c r="FS25" s="54">
        <v>76410</v>
      </c>
      <c r="FT25" s="54">
        <v>0</v>
      </c>
      <c r="FU25" s="54">
        <v>0</v>
      </c>
      <c r="FV25" s="54">
        <v>76410</v>
      </c>
      <c r="FW25" s="54">
        <v>0</v>
      </c>
      <c r="FX25" s="54">
        <v>76410</v>
      </c>
      <c r="FY25" s="54">
        <v>0</v>
      </c>
      <c r="FZ25" s="54">
        <v>0</v>
      </c>
      <c r="GA25" s="54">
        <v>0</v>
      </c>
      <c r="GB25" s="54">
        <v>0</v>
      </c>
      <c r="GC25" s="54">
        <v>0</v>
      </c>
      <c r="GD25" s="54">
        <v>0</v>
      </c>
      <c r="GE25" s="54">
        <v>0</v>
      </c>
      <c r="GF25" s="54">
        <v>0</v>
      </c>
      <c r="GG25" s="54">
        <v>0</v>
      </c>
      <c r="GH25" s="54">
        <v>0</v>
      </c>
      <c r="GI25" s="54">
        <v>0</v>
      </c>
      <c r="GJ25" s="54">
        <v>0</v>
      </c>
      <c r="GK25" s="54">
        <v>0</v>
      </c>
      <c r="GL25" s="54">
        <v>0</v>
      </c>
      <c r="GM25" s="54">
        <v>0</v>
      </c>
      <c r="GN25" s="54">
        <v>0</v>
      </c>
      <c r="GO25" s="54">
        <v>0</v>
      </c>
      <c r="GP25" s="54">
        <v>0</v>
      </c>
      <c r="GQ25" s="54">
        <v>0</v>
      </c>
      <c r="GR25" s="54">
        <v>0</v>
      </c>
      <c r="GS25" s="54">
        <v>0</v>
      </c>
      <c r="GT25" s="54">
        <v>0</v>
      </c>
      <c r="GU25" s="54">
        <v>0</v>
      </c>
      <c r="GV25" s="54">
        <v>0</v>
      </c>
      <c r="GW25" s="54">
        <v>0</v>
      </c>
      <c r="GX25" s="54">
        <v>0</v>
      </c>
      <c r="GY25" s="54">
        <v>0</v>
      </c>
      <c r="GZ25" s="54">
        <v>0</v>
      </c>
      <c r="HA25" s="54">
        <v>0</v>
      </c>
      <c r="HB25" s="54">
        <v>0</v>
      </c>
      <c r="HC25" s="54">
        <v>0</v>
      </c>
      <c r="HD25" s="54">
        <v>0</v>
      </c>
      <c r="HE25" s="54">
        <v>0</v>
      </c>
      <c r="HF25" s="54">
        <v>0</v>
      </c>
      <c r="HG25" s="54">
        <v>0</v>
      </c>
      <c r="HH25" s="54">
        <v>0</v>
      </c>
      <c r="HI25" s="54">
        <v>0</v>
      </c>
      <c r="HJ25" s="54">
        <v>0</v>
      </c>
      <c r="HK25" s="54">
        <v>0</v>
      </c>
      <c r="HL25" s="54">
        <v>0</v>
      </c>
      <c r="HM25" s="54">
        <v>0</v>
      </c>
      <c r="HN25" s="54">
        <v>0</v>
      </c>
      <c r="HO25" s="54">
        <v>0</v>
      </c>
      <c r="HP25" s="54">
        <v>0</v>
      </c>
      <c r="HQ25" s="54">
        <v>0</v>
      </c>
      <c r="HR25" s="54">
        <v>0</v>
      </c>
      <c r="HS25" s="54">
        <v>0</v>
      </c>
      <c r="HT25" s="54">
        <v>0</v>
      </c>
      <c r="HU25" s="54">
        <v>0</v>
      </c>
      <c r="HV25" s="54">
        <v>0</v>
      </c>
      <c r="HW25" s="54">
        <v>0</v>
      </c>
      <c r="HX25" s="54">
        <v>0</v>
      </c>
      <c r="HY25" s="54">
        <v>0</v>
      </c>
      <c r="HZ25" s="54">
        <v>0</v>
      </c>
      <c r="IA25" s="54">
        <v>0</v>
      </c>
      <c r="IB25" s="54">
        <v>0</v>
      </c>
      <c r="IC25" s="54">
        <v>0</v>
      </c>
      <c r="ID25" s="54">
        <v>0</v>
      </c>
      <c r="IE25" s="54">
        <v>0</v>
      </c>
      <c r="IF25" s="54">
        <v>0</v>
      </c>
      <c r="IG25" s="54">
        <v>0</v>
      </c>
      <c r="IH25" s="54">
        <v>0</v>
      </c>
      <c r="II25" s="54">
        <v>0</v>
      </c>
      <c r="IJ25" s="54">
        <v>0</v>
      </c>
      <c r="IK25" s="54">
        <v>0</v>
      </c>
      <c r="IL25" s="54">
        <v>0</v>
      </c>
      <c r="IM25" s="54">
        <v>0</v>
      </c>
      <c r="IN25" s="54">
        <v>0</v>
      </c>
      <c r="IO25" s="54">
        <v>0</v>
      </c>
      <c r="IP25" s="54">
        <v>0</v>
      </c>
      <c r="IQ25" s="54">
        <v>0</v>
      </c>
      <c r="IR25">
        <v>0</v>
      </c>
      <c r="IS25" s="54">
        <v>0</v>
      </c>
      <c r="IT25" s="54">
        <v>0</v>
      </c>
      <c r="IU25" s="54">
        <v>0</v>
      </c>
      <c r="IV25" s="54">
        <v>0</v>
      </c>
    </row>
    <row r="26" spans="1:256" x14ac:dyDescent="0.15">
      <c r="A26" s="54" t="str">
        <f>T("473260")</f>
        <v>473260</v>
      </c>
      <c r="B26" s="54" t="s">
        <v>17</v>
      </c>
      <c r="C26" s="54">
        <v>5020985</v>
      </c>
      <c r="D26" s="54">
        <v>204354</v>
      </c>
      <c r="E26" s="54">
        <v>5225339</v>
      </c>
      <c r="F26" s="54">
        <v>0</v>
      </c>
      <c r="G26" s="54">
        <v>0</v>
      </c>
      <c r="H26" s="54">
        <v>4945889</v>
      </c>
      <c r="I26" s="54">
        <v>67338</v>
      </c>
      <c r="J26" s="54">
        <v>5013227</v>
      </c>
      <c r="K26" s="54">
        <v>0</v>
      </c>
      <c r="L26" s="54">
        <v>0</v>
      </c>
      <c r="M26" s="54">
        <v>5020985</v>
      </c>
      <c r="N26" s="54">
        <v>204354</v>
      </c>
      <c r="O26" s="54">
        <v>5225339</v>
      </c>
      <c r="P26" s="54">
        <v>0</v>
      </c>
      <c r="Q26" s="54">
        <v>0</v>
      </c>
      <c r="R26" s="54">
        <v>4945889</v>
      </c>
      <c r="S26" s="54">
        <v>67338</v>
      </c>
      <c r="T26" s="54">
        <v>5013227</v>
      </c>
      <c r="U26" s="54">
        <v>0</v>
      </c>
      <c r="V26" s="54">
        <v>0</v>
      </c>
      <c r="W26" s="54">
        <v>1677996</v>
      </c>
      <c r="X26" s="54">
        <v>79599</v>
      </c>
      <c r="Y26" s="54">
        <v>1757595</v>
      </c>
      <c r="Z26" s="54">
        <v>0</v>
      </c>
      <c r="AA26" s="54">
        <v>0</v>
      </c>
      <c r="AB26" s="54">
        <v>1649824</v>
      </c>
      <c r="AC26" s="54">
        <v>19189</v>
      </c>
      <c r="AD26" s="54">
        <v>1669013</v>
      </c>
      <c r="AE26" s="54">
        <v>0</v>
      </c>
      <c r="AF26" s="54">
        <v>0</v>
      </c>
      <c r="AG26" s="54">
        <v>42632</v>
      </c>
      <c r="AH26" s="54">
        <v>2227</v>
      </c>
      <c r="AI26" s="54">
        <v>44859</v>
      </c>
      <c r="AJ26" s="54">
        <v>0</v>
      </c>
      <c r="AK26" s="54">
        <v>0</v>
      </c>
      <c r="AL26" s="54">
        <v>41854</v>
      </c>
      <c r="AM26" s="54">
        <v>564</v>
      </c>
      <c r="AN26" s="54">
        <v>42418</v>
      </c>
      <c r="AO26" s="54">
        <v>0</v>
      </c>
      <c r="AP26" s="54">
        <v>0</v>
      </c>
      <c r="AQ26" s="54">
        <v>1374721</v>
      </c>
      <c r="AR26" s="54">
        <v>71817</v>
      </c>
      <c r="AS26" s="54">
        <v>1446538</v>
      </c>
      <c r="AT26" s="54">
        <v>0</v>
      </c>
      <c r="AU26" s="54">
        <v>0</v>
      </c>
      <c r="AV26" s="54">
        <v>1348649</v>
      </c>
      <c r="AW26" s="54">
        <v>18207</v>
      </c>
      <c r="AX26" s="54">
        <v>1366856</v>
      </c>
      <c r="AY26" s="54">
        <v>0</v>
      </c>
      <c r="AZ26" s="54">
        <v>0</v>
      </c>
      <c r="BA26" s="54">
        <v>20088</v>
      </c>
      <c r="BB26" s="54">
        <v>0</v>
      </c>
      <c r="BC26" s="54">
        <v>20088</v>
      </c>
      <c r="BD26" s="54">
        <v>0</v>
      </c>
      <c r="BE26" s="54">
        <v>0</v>
      </c>
      <c r="BF26" s="54">
        <v>20088</v>
      </c>
      <c r="BG26" s="54">
        <v>0</v>
      </c>
      <c r="BH26" s="54">
        <v>20088</v>
      </c>
      <c r="BI26" s="54">
        <v>0</v>
      </c>
      <c r="BJ26" s="54">
        <v>0</v>
      </c>
      <c r="BK26" s="54">
        <v>104823</v>
      </c>
      <c r="BL26" s="54">
        <v>2234</v>
      </c>
      <c r="BM26" s="54">
        <v>107057</v>
      </c>
      <c r="BN26" s="54">
        <v>0</v>
      </c>
      <c r="BO26" s="54">
        <v>0</v>
      </c>
      <c r="BP26" s="54">
        <v>103477</v>
      </c>
      <c r="BQ26" s="54">
        <v>167</v>
      </c>
      <c r="BR26" s="54">
        <v>103644</v>
      </c>
      <c r="BS26" s="54">
        <v>0</v>
      </c>
      <c r="BT26" s="54">
        <v>0</v>
      </c>
      <c r="BU26" s="54">
        <v>155820</v>
      </c>
      <c r="BV26" s="54">
        <v>3321</v>
      </c>
      <c r="BW26" s="54">
        <v>159141</v>
      </c>
      <c r="BX26" s="54">
        <v>0</v>
      </c>
      <c r="BY26" s="54">
        <v>0</v>
      </c>
      <c r="BZ26" s="54">
        <v>155844</v>
      </c>
      <c r="CA26" s="54">
        <v>251</v>
      </c>
      <c r="CB26" s="54">
        <v>156095</v>
      </c>
      <c r="CC26" s="54">
        <v>0</v>
      </c>
      <c r="CD26" s="54">
        <v>0</v>
      </c>
      <c r="CE26" s="54">
        <v>3115965</v>
      </c>
      <c r="CF26" s="54">
        <v>112879</v>
      </c>
      <c r="CG26" s="54">
        <v>3228844</v>
      </c>
      <c r="CH26" s="54">
        <v>0</v>
      </c>
      <c r="CI26" s="54">
        <v>0</v>
      </c>
      <c r="CJ26" s="54">
        <v>3073825</v>
      </c>
      <c r="CK26" s="54">
        <v>45042</v>
      </c>
      <c r="CL26" s="54">
        <v>3118867</v>
      </c>
      <c r="CM26" s="54">
        <v>0</v>
      </c>
      <c r="CN26" s="54">
        <v>0</v>
      </c>
      <c r="CO26" s="54">
        <v>3065623</v>
      </c>
      <c r="CP26" s="54">
        <v>112879</v>
      </c>
      <c r="CQ26" s="54">
        <v>3178502</v>
      </c>
      <c r="CR26" s="54">
        <v>0</v>
      </c>
      <c r="CS26" s="54">
        <v>0</v>
      </c>
      <c r="CT26" s="54">
        <v>3023483</v>
      </c>
      <c r="CU26" s="54">
        <v>45042</v>
      </c>
      <c r="CV26" s="54">
        <v>3068525</v>
      </c>
      <c r="CW26" s="54">
        <v>0</v>
      </c>
      <c r="CX26" s="54">
        <v>0</v>
      </c>
      <c r="CY26" s="54">
        <v>1693924</v>
      </c>
      <c r="CZ26" s="54">
        <v>62372</v>
      </c>
      <c r="DA26" s="54">
        <v>1756296</v>
      </c>
      <c r="DB26" s="54">
        <v>0</v>
      </c>
      <c r="DC26" s="54">
        <v>0</v>
      </c>
      <c r="DD26" s="54">
        <v>1670637</v>
      </c>
      <c r="DE26" s="54">
        <v>24888</v>
      </c>
      <c r="DF26" s="54">
        <v>1695525</v>
      </c>
      <c r="DG26" s="54">
        <v>0</v>
      </c>
      <c r="DH26" s="54">
        <v>0</v>
      </c>
      <c r="DI26" s="54">
        <v>1192817</v>
      </c>
      <c r="DJ26" s="54">
        <v>43920</v>
      </c>
      <c r="DK26" s="54">
        <v>1236737</v>
      </c>
      <c r="DL26" s="54">
        <v>0</v>
      </c>
      <c r="DM26" s="54">
        <v>0</v>
      </c>
      <c r="DN26" s="54">
        <v>1176423</v>
      </c>
      <c r="DO26" s="54">
        <v>17526</v>
      </c>
      <c r="DP26" s="54">
        <v>1193949</v>
      </c>
      <c r="DQ26" s="54">
        <v>0</v>
      </c>
      <c r="DR26" s="54">
        <v>0</v>
      </c>
      <c r="DS26" s="54">
        <v>178882</v>
      </c>
      <c r="DT26" s="54">
        <v>6587</v>
      </c>
      <c r="DU26" s="54">
        <v>185469</v>
      </c>
      <c r="DV26" s="54">
        <v>0</v>
      </c>
      <c r="DW26" s="54">
        <v>0</v>
      </c>
      <c r="DX26" s="54">
        <v>176423</v>
      </c>
      <c r="DY26" s="54">
        <v>2628</v>
      </c>
      <c r="DZ26" s="54">
        <v>179051</v>
      </c>
      <c r="EA26" s="54">
        <v>0</v>
      </c>
      <c r="EB26" s="54">
        <v>0</v>
      </c>
      <c r="EC26" s="54">
        <v>50342</v>
      </c>
      <c r="ED26" s="54">
        <v>0</v>
      </c>
      <c r="EE26" s="54">
        <v>50342</v>
      </c>
      <c r="EF26" s="54">
        <v>0</v>
      </c>
      <c r="EG26" s="54">
        <v>0</v>
      </c>
      <c r="EH26" s="54">
        <v>50342</v>
      </c>
      <c r="EI26" s="54">
        <v>0</v>
      </c>
      <c r="EJ26" s="54">
        <v>50342</v>
      </c>
      <c r="EK26" s="54">
        <v>0</v>
      </c>
      <c r="EL26" s="54">
        <v>0</v>
      </c>
      <c r="EM26" s="54">
        <v>0</v>
      </c>
      <c r="EN26" s="54">
        <v>0</v>
      </c>
      <c r="EO26" s="54">
        <v>0</v>
      </c>
      <c r="EP26" s="54">
        <v>0</v>
      </c>
      <c r="EQ26" s="54">
        <v>0</v>
      </c>
      <c r="ER26" s="54">
        <v>0</v>
      </c>
      <c r="ES26" s="54">
        <v>0</v>
      </c>
      <c r="ET26" s="54">
        <v>0</v>
      </c>
      <c r="EU26" s="54">
        <v>0</v>
      </c>
      <c r="EV26" s="54">
        <v>0</v>
      </c>
      <c r="EW26" s="54">
        <v>0</v>
      </c>
      <c r="EX26" s="54">
        <v>0</v>
      </c>
      <c r="EY26" s="54">
        <v>0</v>
      </c>
      <c r="EZ26" s="54">
        <v>0</v>
      </c>
      <c r="FA26" s="54">
        <v>0</v>
      </c>
      <c r="FB26" s="54">
        <v>0</v>
      </c>
      <c r="FC26" s="54">
        <v>0</v>
      </c>
      <c r="FD26" s="54">
        <v>0</v>
      </c>
      <c r="FE26" s="54">
        <v>0</v>
      </c>
      <c r="FF26" s="54">
        <v>0</v>
      </c>
      <c r="FG26" s="54">
        <v>97155</v>
      </c>
      <c r="FH26" s="54">
        <v>11876</v>
      </c>
      <c r="FI26" s="54">
        <v>109031</v>
      </c>
      <c r="FJ26" s="54">
        <v>0</v>
      </c>
      <c r="FK26" s="54">
        <v>0</v>
      </c>
      <c r="FL26" s="54">
        <v>92371</v>
      </c>
      <c r="FM26" s="54">
        <v>3107</v>
      </c>
      <c r="FN26" s="54">
        <v>95478</v>
      </c>
      <c r="FO26" s="54">
        <v>0</v>
      </c>
      <c r="FP26" s="54">
        <v>0</v>
      </c>
      <c r="FQ26" s="54">
        <v>129869</v>
      </c>
      <c r="FR26" s="54">
        <v>0</v>
      </c>
      <c r="FS26" s="54">
        <v>129869</v>
      </c>
      <c r="FT26" s="54">
        <v>0</v>
      </c>
      <c r="FU26" s="54">
        <v>0</v>
      </c>
      <c r="FV26" s="54">
        <v>129869</v>
      </c>
      <c r="FW26" s="54">
        <v>0</v>
      </c>
      <c r="FX26" s="54">
        <v>129869</v>
      </c>
      <c r="FY26" s="54">
        <v>0</v>
      </c>
      <c r="FZ26" s="54">
        <v>0</v>
      </c>
      <c r="GA26" s="54">
        <v>0</v>
      </c>
      <c r="GB26" s="54">
        <v>0</v>
      </c>
      <c r="GC26" s="54">
        <v>0</v>
      </c>
      <c r="GD26" s="54">
        <v>0</v>
      </c>
      <c r="GE26" s="54">
        <v>0</v>
      </c>
      <c r="GF26" s="54">
        <v>0</v>
      </c>
      <c r="GG26" s="54">
        <v>0</v>
      </c>
      <c r="GH26" s="54">
        <v>0</v>
      </c>
      <c r="GI26" s="54">
        <v>0</v>
      </c>
      <c r="GJ26" s="54">
        <v>0</v>
      </c>
      <c r="GK26" s="54">
        <v>0</v>
      </c>
      <c r="GL26" s="54">
        <v>0</v>
      </c>
      <c r="GM26" s="54">
        <v>0</v>
      </c>
      <c r="GN26" s="54">
        <v>0</v>
      </c>
      <c r="GO26" s="54">
        <v>0</v>
      </c>
      <c r="GP26" s="54">
        <v>0</v>
      </c>
      <c r="GQ26" s="54">
        <v>0</v>
      </c>
      <c r="GR26" s="54">
        <v>0</v>
      </c>
      <c r="GS26" s="54">
        <v>0</v>
      </c>
      <c r="GT26" s="54">
        <v>0</v>
      </c>
      <c r="GU26" s="54">
        <v>0</v>
      </c>
      <c r="GV26" s="54">
        <v>0</v>
      </c>
      <c r="GW26" s="54">
        <v>0</v>
      </c>
      <c r="GX26" s="54">
        <v>0</v>
      </c>
      <c r="GY26" s="54">
        <v>0</v>
      </c>
      <c r="GZ26" s="54">
        <v>0</v>
      </c>
      <c r="HA26" s="54">
        <v>0</v>
      </c>
      <c r="HB26" s="54">
        <v>0</v>
      </c>
      <c r="HC26" s="54">
        <v>0</v>
      </c>
      <c r="HD26" s="54">
        <v>0</v>
      </c>
      <c r="HE26" s="54">
        <v>0</v>
      </c>
      <c r="HF26" s="54">
        <v>0</v>
      </c>
      <c r="HG26" s="54">
        <v>0</v>
      </c>
      <c r="HH26" s="54">
        <v>0</v>
      </c>
      <c r="HI26" s="54">
        <v>0</v>
      </c>
      <c r="HJ26" s="54">
        <v>0</v>
      </c>
      <c r="HK26" s="54">
        <v>0</v>
      </c>
      <c r="HL26" s="54">
        <v>0</v>
      </c>
      <c r="HM26" s="54">
        <v>0</v>
      </c>
      <c r="HN26" s="54">
        <v>0</v>
      </c>
      <c r="HO26" s="54">
        <v>0</v>
      </c>
      <c r="HP26" s="54">
        <v>0</v>
      </c>
      <c r="HQ26" s="54">
        <v>0</v>
      </c>
      <c r="HR26" s="54">
        <v>0</v>
      </c>
      <c r="HS26" s="54">
        <v>0</v>
      </c>
      <c r="HT26" s="54">
        <v>0</v>
      </c>
      <c r="HU26" s="54">
        <v>0</v>
      </c>
      <c r="HV26" s="54">
        <v>0</v>
      </c>
      <c r="HW26" s="54">
        <v>0</v>
      </c>
      <c r="HX26" s="54">
        <v>0</v>
      </c>
      <c r="HY26" s="54">
        <v>0</v>
      </c>
      <c r="HZ26" s="54">
        <v>0</v>
      </c>
      <c r="IA26" s="54">
        <v>0</v>
      </c>
      <c r="IB26" s="54">
        <v>0</v>
      </c>
      <c r="IC26" s="54">
        <v>0</v>
      </c>
      <c r="ID26" s="54">
        <v>0</v>
      </c>
      <c r="IE26" s="54">
        <v>0</v>
      </c>
      <c r="IF26" s="54">
        <v>0</v>
      </c>
      <c r="IG26" s="54">
        <v>0</v>
      </c>
      <c r="IH26" s="54">
        <v>0</v>
      </c>
      <c r="II26" s="54">
        <v>27447</v>
      </c>
      <c r="IJ26" s="54">
        <v>0</v>
      </c>
      <c r="IK26" s="54">
        <v>27447</v>
      </c>
      <c r="IL26" s="54">
        <v>0</v>
      </c>
      <c r="IM26" s="54">
        <v>0</v>
      </c>
      <c r="IN26" s="54">
        <v>27447</v>
      </c>
      <c r="IO26" s="54">
        <v>0</v>
      </c>
      <c r="IP26" s="54">
        <v>27447</v>
      </c>
      <c r="IQ26" s="54">
        <v>0</v>
      </c>
      <c r="IR26">
        <v>0</v>
      </c>
      <c r="IS26" s="54">
        <v>27447</v>
      </c>
      <c r="IT26" s="54">
        <v>0</v>
      </c>
      <c r="IU26" s="54">
        <v>27447</v>
      </c>
      <c r="IV26" s="54">
        <v>0</v>
      </c>
    </row>
    <row r="27" spans="1:256" x14ac:dyDescent="0.15">
      <c r="A27" s="54" t="str">
        <f>T("473278")</f>
        <v>473278</v>
      </c>
      <c r="B27" s="54" t="s">
        <v>18</v>
      </c>
      <c r="C27" s="54">
        <v>2446965</v>
      </c>
      <c r="D27" s="54">
        <v>92988</v>
      </c>
      <c r="E27" s="54">
        <v>2539953</v>
      </c>
      <c r="F27" s="54">
        <v>0</v>
      </c>
      <c r="G27" s="54">
        <v>0</v>
      </c>
      <c r="H27" s="54">
        <v>2426725</v>
      </c>
      <c r="I27" s="54">
        <v>32457</v>
      </c>
      <c r="J27" s="54">
        <v>2459182</v>
      </c>
      <c r="K27" s="54">
        <v>0</v>
      </c>
      <c r="L27" s="54">
        <v>0</v>
      </c>
      <c r="M27" s="54">
        <v>2446965</v>
      </c>
      <c r="N27" s="54">
        <v>92988</v>
      </c>
      <c r="O27" s="54">
        <v>2539953</v>
      </c>
      <c r="P27" s="54">
        <v>0</v>
      </c>
      <c r="Q27" s="54">
        <v>0</v>
      </c>
      <c r="R27" s="54">
        <v>2426725</v>
      </c>
      <c r="S27" s="54">
        <v>32457</v>
      </c>
      <c r="T27" s="54">
        <v>2459182</v>
      </c>
      <c r="U27" s="54">
        <v>0</v>
      </c>
      <c r="V27" s="54">
        <v>0</v>
      </c>
      <c r="W27" s="54">
        <v>841267</v>
      </c>
      <c r="X27" s="54">
        <v>36930</v>
      </c>
      <c r="Y27" s="54">
        <v>878197</v>
      </c>
      <c r="Z27" s="54">
        <v>0</v>
      </c>
      <c r="AA27" s="54">
        <v>0</v>
      </c>
      <c r="AB27" s="54">
        <v>832539</v>
      </c>
      <c r="AC27" s="54">
        <v>10551</v>
      </c>
      <c r="AD27" s="54">
        <v>843090</v>
      </c>
      <c r="AE27" s="54">
        <v>0</v>
      </c>
      <c r="AF27" s="54">
        <v>0</v>
      </c>
      <c r="AG27" s="54">
        <v>24763</v>
      </c>
      <c r="AH27" s="54">
        <v>1283</v>
      </c>
      <c r="AI27" s="54">
        <v>26046</v>
      </c>
      <c r="AJ27" s="54">
        <v>0</v>
      </c>
      <c r="AK27" s="54">
        <v>0</v>
      </c>
      <c r="AL27" s="54">
        <v>24464</v>
      </c>
      <c r="AM27" s="54">
        <v>361</v>
      </c>
      <c r="AN27" s="54">
        <v>24825</v>
      </c>
      <c r="AO27" s="54">
        <v>0</v>
      </c>
      <c r="AP27" s="54">
        <v>0</v>
      </c>
      <c r="AQ27" s="54">
        <v>668369</v>
      </c>
      <c r="AR27" s="54">
        <v>34348</v>
      </c>
      <c r="AS27" s="54">
        <v>702717</v>
      </c>
      <c r="AT27" s="54">
        <v>0</v>
      </c>
      <c r="AU27" s="54">
        <v>0</v>
      </c>
      <c r="AV27" s="54">
        <v>660368</v>
      </c>
      <c r="AW27" s="54">
        <v>9676</v>
      </c>
      <c r="AX27" s="54">
        <v>670044</v>
      </c>
      <c r="AY27" s="54">
        <v>0</v>
      </c>
      <c r="AZ27" s="54">
        <v>0</v>
      </c>
      <c r="BA27" s="54">
        <v>5260</v>
      </c>
      <c r="BB27" s="54">
        <v>0</v>
      </c>
      <c r="BC27" s="54">
        <v>5260</v>
      </c>
      <c r="BD27" s="54">
        <v>0</v>
      </c>
      <c r="BE27" s="54">
        <v>0</v>
      </c>
      <c r="BF27" s="54">
        <v>5260</v>
      </c>
      <c r="BG27" s="54">
        <v>0</v>
      </c>
      <c r="BH27" s="54">
        <v>5260</v>
      </c>
      <c r="BI27" s="54">
        <v>0</v>
      </c>
      <c r="BJ27" s="54">
        <v>0</v>
      </c>
      <c r="BK27" s="54">
        <v>58159</v>
      </c>
      <c r="BL27" s="54">
        <v>1259</v>
      </c>
      <c r="BM27" s="54">
        <v>59418</v>
      </c>
      <c r="BN27" s="54">
        <v>0</v>
      </c>
      <c r="BO27" s="54">
        <v>0</v>
      </c>
      <c r="BP27" s="54">
        <v>57732</v>
      </c>
      <c r="BQ27" s="54">
        <v>480</v>
      </c>
      <c r="BR27" s="54">
        <v>58212</v>
      </c>
      <c r="BS27" s="54">
        <v>0</v>
      </c>
      <c r="BT27" s="54">
        <v>0</v>
      </c>
      <c r="BU27" s="54">
        <v>89976</v>
      </c>
      <c r="BV27" s="54">
        <v>40</v>
      </c>
      <c r="BW27" s="54">
        <v>90016</v>
      </c>
      <c r="BX27" s="54">
        <v>0</v>
      </c>
      <c r="BY27" s="54">
        <v>0</v>
      </c>
      <c r="BZ27" s="54">
        <v>89975</v>
      </c>
      <c r="CA27" s="54">
        <v>34</v>
      </c>
      <c r="CB27" s="54">
        <v>90009</v>
      </c>
      <c r="CC27" s="54">
        <v>0</v>
      </c>
      <c r="CD27" s="54">
        <v>0</v>
      </c>
      <c r="CE27" s="54">
        <v>1418180</v>
      </c>
      <c r="CF27" s="54">
        <v>52833</v>
      </c>
      <c r="CG27" s="54">
        <v>1471013</v>
      </c>
      <c r="CH27" s="54">
        <v>0</v>
      </c>
      <c r="CI27" s="54">
        <v>0</v>
      </c>
      <c r="CJ27" s="54">
        <v>1407921</v>
      </c>
      <c r="CK27" s="54">
        <v>20441</v>
      </c>
      <c r="CL27" s="54">
        <v>1428362</v>
      </c>
      <c r="CM27" s="54">
        <v>0</v>
      </c>
      <c r="CN27" s="54">
        <v>0</v>
      </c>
      <c r="CO27" s="54">
        <v>1412090</v>
      </c>
      <c r="CP27" s="54">
        <v>52833</v>
      </c>
      <c r="CQ27" s="54">
        <v>1464923</v>
      </c>
      <c r="CR27" s="54">
        <v>0</v>
      </c>
      <c r="CS27" s="54">
        <v>0</v>
      </c>
      <c r="CT27" s="54">
        <v>1401831</v>
      </c>
      <c r="CU27" s="54">
        <v>20441</v>
      </c>
      <c r="CV27" s="54">
        <v>1422272</v>
      </c>
      <c r="CW27" s="54">
        <v>0</v>
      </c>
      <c r="CX27" s="54">
        <v>0</v>
      </c>
      <c r="CY27" s="54">
        <v>477286</v>
      </c>
      <c r="CZ27" s="54">
        <v>17857</v>
      </c>
      <c r="DA27" s="54">
        <v>495143</v>
      </c>
      <c r="DB27" s="54">
        <v>0</v>
      </c>
      <c r="DC27" s="54">
        <v>0</v>
      </c>
      <c r="DD27" s="54">
        <v>473819</v>
      </c>
      <c r="DE27" s="54">
        <v>6909</v>
      </c>
      <c r="DF27" s="54">
        <v>480728</v>
      </c>
      <c r="DG27" s="54">
        <v>0</v>
      </c>
      <c r="DH27" s="54">
        <v>0</v>
      </c>
      <c r="DI27" s="54">
        <v>677803</v>
      </c>
      <c r="DJ27" s="54">
        <v>25360</v>
      </c>
      <c r="DK27" s="54">
        <v>703163</v>
      </c>
      <c r="DL27" s="54">
        <v>0</v>
      </c>
      <c r="DM27" s="54">
        <v>0</v>
      </c>
      <c r="DN27" s="54">
        <v>672878</v>
      </c>
      <c r="DO27" s="54">
        <v>9812</v>
      </c>
      <c r="DP27" s="54">
        <v>682690</v>
      </c>
      <c r="DQ27" s="54">
        <v>0</v>
      </c>
      <c r="DR27" s="54">
        <v>0</v>
      </c>
      <c r="DS27" s="54">
        <v>257001</v>
      </c>
      <c r="DT27" s="54">
        <v>9616</v>
      </c>
      <c r="DU27" s="54">
        <v>266617</v>
      </c>
      <c r="DV27" s="54">
        <v>0</v>
      </c>
      <c r="DW27" s="54">
        <v>0</v>
      </c>
      <c r="DX27" s="54">
        <v>255134</v>
      </c>
      <c r="DY27" s="54">
        <v>3720</v>
      </c>
      <c r="DZ27" s="54">
        <v>258854</v>
      </c>
      <c r="EA27" s="54">
        <v>0</v>
      </c>
      <c r="EB27" s="54">
        <v>0</v>
      </c>
      <c r="EC27" s="54">
        <v>6090</v>
      </c>
      <c r="ED27" s="54">
        <v>0</v>
      </c>
      <c r="EE27" s="54">
        <v>6090</v>
      </c>
      <c r="EF27" s="54">
        <v>0</v>
      </c>
      <c r="EG27" s="54">
        <v>0</v>
      </c>
      <c r="EH27" s="54">
        <v>6090</v>
      </c>
      <c r="EI27" s="54">
        <v>0</v>
      </c>
      <c r="EJ27" s="54">
        <v>6090</v>
      </c>
      <c r="EK27" s="54">
        <v>0</v>
      </c>
      <c r="EL27" s="54">
        <v>0</v>
      </c>
      <c r="EM27" s="54">
        <v>0</v>
      </c>
      <c r="EN27" s="54">
        <v>0</v>
      </c>
      <c r="EO27" s="54">
        <v>0</v>
      </c>
      <c r="EP27" s="54">
        <v>0</v>
      </c>
      <c r="EQ27" s="54">
        <v>0</v>
      </c>
      <c r="ER27" s="54">
        <v>0</v>
      </c>
      <c r="ES27" s="54">
        <v>0</v>
      </c>
      <c r="ET27" s="54">
        <v>0</v>
      </c>
      <c r="EU27" s="54">
        <v>0</v>
      </c>
      <c r="EV27" s="54">
        <v>0</v>
      </c>
      <c r="EW27" s="54">
        <v>0</v>
      </c>
      <c r="EX27" s="54">
        <v>0</v>
      </c>
      <c r="EY27" s="54">
        <v>0</v>
      </c>
      <c r="EZ27" s="54">
        <v>0</v>
      </c>
      <c r="FA27" s="54">
        <v>0</v>
      </c>
      <c r="FB27" s="54">
        <v>0</v>
      </c>
      <c r="FC27" s="54">
        <v>0</v>
      </c>
      <c r="FD27" s="54">
        <v>0</v>
      </c>
      <c r="FE27" s="54">
        <v>0</v>
      </c>
      <c r="FF27" s="54">
        <v>0</v>
      </c>
      <c r="FG27" s="54">
        <v>58776</v>
      </c>
      <c r="FH27" s="54">
        <v>3225</v>
      </c>
      <c r="FI27" s="54">
        <v>62001</v>
      </c>
      <c r="FJ27" s="54">
        <v>0</v>
      </c>
      <c r="FK27" s="54">
        <v>0</v>
      </c>
      <c r="FL27" s="54">
        <v>57523</v>
      </c>
      <c r="FM27" s="54">
        <v>1465</v>
      </c>
      <c r="FN27" s="54">
        <v>58988</v>
      </c>
      <c r="FO27" s="54">
        <v>0</v>
      </c>
      <c r="FP27" s="54">
        <v>0</v>
      </c>
      <c r="FQ27" s="54">
        <v>128742</v>
      </c>
      <c r="FR27" s="54">
        <v>0</v>
      </c>
      <c r="FS27" s="54">
        <v>128742</v>
      </c>
      <c r="FT27" s="54">
        <v>0</v>
      </c>
      <c r="FU27" s="54">
        <v>0</v>
      </c>
      <c r="FV27" s="54">
        <v>128742</v>
      </c>
      <c r="FW27" s="54">
        <v>0</v>
      </c>
      <c r="FX27" s="54">
        <v>128742</v>
      </c>
      <c r="FY27" s="54">
        <v>0</v>
      </c>
      <c r="FZ27" s="54">
        <v>0</v>
      </c>
      <c r="GA27" s="54">
        <v>0</v>
      </c>
      <c r="GB27" s="54">
        <v>0</v>
      </c>
      <c r="GC27" s="54">
        <v>0</v>
      </c>
      <c r="GD27" s="54">
        <v>0</v>
      </c>
      <c r="GE27" s="54">
        <v>0</v>
      </c>
      <c r="GF27" s="54">
        <v>0</v>
      </c>
      <c r="GG27" s="54">
        <v>0</v>
      </c>
      <c r="GH27" s="54">
        <v>0</v>
      </c>
      <c r="GI27" s="54">
        <v>0</v>
      </c>
      <c r="GJ27" s="54">
        <v>0</v>
      </c>
      <c r="GK27" s="54">
        <v>0</v>
      </c>
      <c r="GL27" s="54">
        <v>0</v>
      </c>
      <c r="GM27" s="54">
        <v>0</v>
      </c>
      <c r="GN27" s="54">
        <v>0</v>
      </c>
      <c r="GO27" s="54">
        <v>0</v>
      </c>
      <c r="GP27" s="54">
        <v>0</v>
      </c>
      <c r="GQ27" s="54">
        <v>0</v>
      </c>
      <c r="GR27" s="54">
        <v>0</v>
      </c>
      <c r="GS27" s="54">
        <v>0</v>
      </c>
      <c r="GT27" s="54">
        <v>0</v>
      </c>
      <c r="GU27" s="54">
        <v>0</v>
      </c>
      <c r="GV27" s="54">
        <v>0</v>
      </c>
      <c r="GW27" s="54">
        <v>0</v>
      </c>
      <c r="GX27" s="54">
        <v>0</v>
      </c>
      <c r="GY27" s="54">
        <v>0</v>
      </c>
      <c r="GZ27" s="54">
        <v>0</v>
      </c>
      <c r="HA27" s="54">
        <v>0</v>
      </c>
      <c r="HB27" s="54">
        <v>0</v>
      </c>
      <c r="HC27" s="54">
        <v>0</v>
      </c>
      <c r="HD27" s="54">
        <v>0</v>
      </c>
      <c r="HE27" s="54">
        <v>0</v>
      </c>
      <c r="HF27" s="54">
        <v>0</v>
      </c>
      <c r="HG27" s="54">
        <v>0</v>
      </c>
      <c r="HH27" s="54">
        <v>0</v>
      </c>
      <c r="HI27" s="54">
        <v>0</v>
      </c>
      <c r="HJ27" s="54">
        <v>0</v>
      </c>
      <c r="HK27" s="54">
        <v>0</v>
      </c>
      <c r="HL27" s="54">
        <v>0</v>
      </c>
      <c r="HM27" s="54">
        <v>0</v>
      </c>
      <c r="HN27" s="54">
        <v>0</v>
      </c>
      <c r="HO27" s="54">
        <v>0</v>
      </c>
      <c r="HP27" s="54">
        <v>0</v>
      </c>
      <c r="HQ27" s="54">
        <v>0</v>
      </c>
      <c r="HR27" s="54">
        <v>0</v>
      </c>
      <c r="HS27" s="54">
        <v>0</v>
      </c>
      <c r="HT27" s="54">
        <v>0</v>
      </c>
      <c r="HU27" s="54">
        <v>0</v>
      </c>
      <c r="HV27" s="54">
        <v>0</v>
      </c>
      <c r="HW27" s="54">
        <v>0</v>
      </c>
      <c r="HX27" s="54">
        <v>0</v>
      </c>
      <c r="HY27" s="54">
        <v>0</v>
      </c>
      <c r="HZ27" s="54">
        <v>0</v>
      </c>
      <c r="IA27" s="54">
        <v>0</v>
      </c>
      <c r="IB27" s="54">
        <v>0</v>
      </c>
      <c r="IC27" s="54">
        <v>0</v>
      </c>
      <c r="ID27" s="54">
        <v>0</v>
      </c>
      <c r="IE27" s="54">
        <v>0</v>
      </c>
      <c r="IF27" s="54">
        <v>0</v>
      </c>
      <c r="IG27" s="54">
        <v>0</v>
      </c>
      <c r="IH27" s="54">
        <v>0</v>
      </c>
      <c r="II27" s="54">
        <v>0</v>
      </c>
      <c r="IJ27" s="54">
        <v>0</v>
      </c>
      <c r="IK27" s="54">
        <v>0</v>
      </c>
      <c r="IL27" s="54">
        <v>0</v>
      </c>
      <c r="IM27" s="54">
        <v>0</v>
      </c>
      <c r="IN27" s="54">
        <v>0</v>
      </c>
      <c r="IO27" s="54">
        <v>0</v>
      </c>
      <c r="IP27" s="54">
        <v>0</v>
      </c>
      <c r="IQ27" s="54">
        <v>0</v>
      </c>
      <c r="IR27">
        <v>0</v>
      </c>
      <c r="IS27" s="54">
        <v>0</v>
      </c>
      <c r="IT27" s="54">
        <v>0</v>
      </c>
      <c r="IU27" s="54">
        <v>0</v>
      </c>
      <c r="IV27" s="54">
        <v>0</v>
      </c>
    </row>
    <row r="28" spans="1:256" x14ac:dyDescent="0.15">
      <c r="A28" s="54" t="str">
        <f>T("473286")</f>
        <v>473286</v>
      </c>
      <c r="B28" s="54" t="s">
        <v>19</v>
      </c>
      <c r="C28" s="54">
        <v>2163371</v>
      </c>
      <c r="D28" s="54">
        <v>156118</v>
      </c>
      <c r="E28" s="54">
        <v>2319489</v>
      </c>
      <c r="F28" s="54">
        <v>0</v>
      </c>
      <c r="G28" s="54">
        <v>0</v>
      </c>
      <c r="H28" s="54">
        <v>2132304</v>
      </c>
      <c r="I28" s="54">
        <v>39289</v>
      </c>
      <c r="J28" s="54">
        <v>2171593</v>
      </c>
      <c r="K28" s="54">
        <v>0</v>
      </c>
      <c r="L28" s="54">
        <v>0</v>
      </c>
      <c r="M28" s="54">
        <v>2163371</v>
      </c>
      <c r="N28" s="54">
        <v>156118</v>
      </c>
      <c r="O28" s="54">
        <v>2319489</v>
      </c>
      <c r="P28" s="54">
        <v>0</v>
      </c>
      <c r="Q28" s="54">
        <v>0</v>
      </c>
      <c r="R28" s="54">
        <v>2132304</v>
      </c>
      <c r="S28" s="54">
        <v>39289</v>
      </c>
      <c r="T28" s="54">
        <v>2171593</v>
      </c>
      <c r="U28" s="54">
        <v>0</v>
      </c>
      <c r="V28" s="54">
        <v>0</v>
      </c>
      <c r="W28" s="54">
        <v>895951</v>
      </c>
      <c r="X28" s="54">
        <v>34906</v>
      </c>
      <c r="Y28" s="54">
        <v>930857</v>
      </c>
      <c r="Z28" s="54">
        <v>0</v>
      </c>
      <c r="AA28" s="54">
        <v>0</v>
      </c>
      <c r="AB28" s="54">
        <v>886201</v>
      </c>
      <c r="AC28" s="54">
        <v>12017</v>
      </c>
      <c r="AD28" s="54">
        <v>898218</v>
      </c>
      <c r="AE28" s="54">
        <v>0</v>
      </c>
      <c r="AF28" s="54">
        <v>0</v>
      </c>
      <c r="AG28" s="54">
        <v>31395</v>
      </c>
      <c r="AH28" s="54">
        <v>1328</v>
      </c>
      <c r="AI28" s="54">
        <v>32723</v>
      </c>
      <c r="AJ28" s="54">
        <v>0</v>
      </c>
      <c r="AK28" s="54">
        <v>0</v>
      </c>
      <c r="AL28" s="54">
        <v>31015</v>
      </c>
      <c r="AM28" s="54">
        <v>456</v>
      </c>
      <c r="AN28" s="54">
        <v>31471</v>
      </c>
      <c r="AO28" s="54">
        <v>0</v>
      </c>
      <c r="AP28" s="54">
        <v>0</v>
      </c>
      <c r="AQ28" s="54">
        <v>753474</v>
      </c>
      <c r="AR28" s="54">
        <v>31869</v>
      </c>
      <c r="AS28" s="54">
        <v>785343</v>
      </c>
      <c r="AT28" s="54">
        <v>0</v>
      </c>
      <c r="AU28" s="54">
        <v>0</v>
      </c>
      <c r="AV28" s="54">
        <v>744371</v>
      </c>
      <c r="AW28" s="54">
        <v>10951</v>
      </c>
      <c r="AX28" s="54">
        <v>755322</v>
      </c>
      <c r="AY28" s="54">
        <v>0</v>
      </c>
      <c r="AZ28" s="54">
        <v>0</v>
      </c>
      <c r="BA28" s="54">
        <v>1635</v>
      </c>
      <c r="BB28" s="54">
        <v>0</v>
      </c>
      <c r="BC28" s="54">
        <v>1635</v>
      </c>
      <c r="BD28" s="54">
        <v>0</v>
      </c>
      <c r="BE28" s="54">
        <v>0</v>
      </c>
      <c r="BF28" s="54">
        <v>1635</v>
      </c>
      <c r="BG28" s="54">
        <v>0</v>
      </c>
      <c r="BH28" s="54">
        <v>1635</v>
      </c>
      <c r="BI28" s="54">
        <v>0</v>
      </c>
      <c r="BJ28" s="54">
        <v>0</v>
      </c>
      <c r="BK28" s="54">
        <v>42135</v>
      </c>
      <c r="BL28" s="54">
        <v>1618</v>
      </c>
      <c r="BM28" s="54">
        <v>43753</v>
      </c>
      <c r="BN28" s="54">
        <v>0</v>
      </c>
      <c r="BO28" s="54">
        <v>0</v>
      </c>
      <c r="BP28" s="54">
        <v>41845</v>
      </c>
      <c r="BQ28" s="54">
        <v>519</v>
      </c>
      <c r="BR28" s="54">
        <v>42364</v>
      </c>
      <c r="BS28" s="54">
        <v>0</v>
      </c>
      <c r="BT28" s="54">
        <v>0</v>
      </c>
      <c r="BU28" s="54">
        <v>68947</v>
      </c>
      <c r="BV28" s="54">
        <v>91</v>
      </c>
      <c r="BW28" s="54">
        <v>69038</v>
      </c>
      <c r="BX28" s="54">
        <v>0</v>
      </c>
      <c r="BY28" s="54">
        <v>0</v>
      </c>
      <c r="BZ28" s="54">
        <v>68970</v>
      </c>
      <c r="CA28" s="54">
        <v>91</v>
      </c>
      <c r="CB28" s="54">
        <v>69061</v>
      </c>
      <c r="CC28" s="54">
        <v>0</v>
      </c>
      <c r="CD28" s="54">
        <v>0</v>
      </c>
      <c r="CE28" s="54">
        <v>1105395</v>
      </c>
      <c r="CF28" s="54">
        <v>116349</v>
      </c>
      <c r="CG28" s="54">
        <v>1221744</v>
      </c>
      <c r="CH28" s="54">
        <v>0</v>
      </c>
      <c r="CI28" s="54">
        <v>0</v>
      </c>
      <c r="CJ28" s="54">
        <v>1085694</v>
      </c>
      <c r="CK28" s="54">
        <v>25860</v>
      </c>
      <c r="CL28" s="54">
        <v>1111554</v>
      </c>
      <c r="CM28" s="54">
        <v>0</v>
      </c>
      <c r="CN28" s="54">
        <v>0</v>
      </c>
      <c r="CO28" s="54">
        <v>1099553</v>
      </c>
      <c r="CP28" s="54">
        <v>116349</v>
      </c>
      <c r="CQ28" s="54">
        <v>1215902</v>
      </c>
      <c r="CR28" s="54">
        <v>0</v>
      </c>
      <c r="CS28" s="54">
        <v>0</v>
      </c>
      <c r="CT28" s="54">
        <v>1079852</v>
      </c>
      <c r="CU28" s="54">
        <v>25860</v>
      </c>
      <c r="CV28" s="54">
        <v>1105712</v>
      </c>
      <c r="CW28" s="54">
        <v>0</v>
      </c>
      <c r="CX28" s="54">
        <v>0</v>
      </c>
      <c r="CY28" s="54">
        <v>338992</v>
      </c>
      <c r="CZ28" s="54">
        <v>35870</v>
      </c>
      <c r="DA28" s="54">
        <v>374862</v>
      </c>
      <c r="DB28" s="54">
        <v>0</v>
      </c>
      <c r="DC28" s="54">
        <v>0</v>
      </c>
      <c r="DD28" s="54">
        <v>332918</v>
      </c>
      <c r="DE28" s="54">
        <v>7973</v>
      </c>
      <c r="DF28" s="54">
        <v>340891</v>
      </c>
      <c r="DG28" s="54">
        <v>0</v>
      </c>
      <c r="DH28" s="54">
        <v>0</v>
      </c>
      <c r="DI28" s="54">
        <v>532294</v>
      </c>
      <c r="DJ28" s="54">
        <v>56325</v>
      </c>
      <c r="DK28" s="54">
        <v>588619</v>
      </c>
      <c r="DL28" s="54">
        <v>0</v>
      </c>
      <c r="DM28" s="54">
        <v>0</v>
      </c>
      <c r="DN28" s="54">
        <v>522757</v>
      </c>
      <c r="DO28" s="54">
        <v>12519</v>
      </c>
      <c r="DP28" s="54">
        <v>535276</v>
      </c>
      <c r="DQ28" s="54">
        <v>0</v>
      </c>
      <c r="DR28" s="54">
        <v>0</v>
      </c>
      <c r="DS28" s="54">
        <v>228267</v>
      </c>
      <c r="DT28" s="54">
        <v>24154</v>
      </c>
      <c r="DU28" s="54">
        <v>252421</v>
      </c>
      <c r="DV28" s="54">
        <v>0</v>
      </c>
      <c r="DW28" s="54">
        <v>0</v>
      </c>
      <c r="DX28" s="54">
        <v>224177</v>
      </c>
      <c r="DY28" s="54">
        <v>5368</v>
      </c>
      <c r="DZ28" s="54">
        <v>229545</v>
      </c>
      <c r="EA28" s="54">
        <v>0</v>
      </c>
      <c r="EB28" s="54">
        <v>0</v>
      </c>
      <c r="EC28" s="54">
        <v>5842</v>
      </c>
      <c r="ED28" s="54">
        <v>0</v>
      </c>
      <c r="EE28" s="54">
        <v>5842</v>
      </c>
      <c r="EF28" s="54">
        <v>0</v>
      </c>
      <c r="EG28" s="54">
        <v>0</v>
      </c>
      <c r="EH28" s="54">
        <v>5842</v>
      </c>
      <c r="EI28" s="54">
        <v>0</v>
      </c>
      <c r="EJ28" s="54">
        <v>5842</v>
      </c>
      <c r="EK28" s="54">
        <v>0</v>
      </c>
      <c r="EL28" s="54">
        <v>0</v>
      </c>
      <c r="EM28" s="54">
        <v>0</v>
      </c>
      <c r="EN28" s="54">
        <v>0</v>
      </c>
      <c r="EO28" s="54">
        <v>0</v>
      </c>
      <c r="EP28" s="54">
        <v>0</v>
      </c>
      <c r="EQ28" s="54">
        <v>0</v>
      </c>
      <c r="ER28" s="54">
        <v>0</v>
      </c>
      <c r="ES28" s="54">
        <v>0</v>
      </c>
      <c r="ET28" s="54">
        <v>0</v>
      </c>
      <c r="EU28" s="54">
        <v>0</v>
      </c>
      <c r="EV28" s="54">
        <v>0</v>
      </c>
      <c r="EW28" s="54">
        <v>0</v>
      </c>
      <c r="EX28" s="54">
        <v>0</v>
      </c>
      <c r="EY28" s="54">
        <v>0</v>
      </c>
      <c r="EZ28" s="54">
        <v>0</v>
      </c>
      <c r="FA28" s="54">
        <v>0</v>
      </c>
      <c r="FB28" s="54">
        <v>0</v>
      </c>
      <c r="FC28" s="54">
        <v>0</v>
      </c>
      <c r="FD28" s="54">
        <v>0</v>
      </c>
      <c r="FE28" s="54">
        <v>0</v>
      </c>
      <c r="FF28" s="54">
        <v>0</v>
      </c>
      <c r="FG28" s="54">
        <v>71479</v>
      </c>
      <c r="FH28" s="54">
        <v>4863</v>
      </c>
      <c r="FI28" s="54">
        <v>76342</v>
      </c>
      <c r="FJ28" s="54">
        <v>0</v>
      </c>
      <c r="FK28" s="54">
        <v>0</v>
      </c>
      <c r="FL28" s="54">
        <v>69863</v>
      </c>
      <c r="FM28" s="54">
        <v>1412</v>
      </c>
      <c r="FN28" s="54">
        <v>71275</v>
      </c>
      <c r="FO28" s="54">
        <v>0</v>
      </c>
      <c r="FP28" s="54">
        <v>0</v>
      </c>
      <c r="FQ28" s="54">
        <v>90546</v>
      </c>
      <c r="FR28" s="54">
        <v>0</v>
      </c>
      <c r="FS28" s="54">
        <v>90546</v>
      </c>
      <c r="FT28" s="54">
        <v>0</v>
      </c>
      <c r="FU28" s="54">
        <v>0</v>
      </c>
      <c r="FV28" s="54">
        <v>90546</v>
      </c>
      <c r="FW28" s="54">
        <v>0</v>
      </c>
      <c r="FX28" s="54">
        <v>90546</v>
      </c>
      <c r="FY28" s="54">
        <v>0</v>
      </c>
      <c r="FZ28" s="54">
        <v>0</v>
      </c>
      <c r="GA28" s="54">
        <v>0</v>
      </c>
      <c r="GB28" s="54">
        <v>0</v>
      </c>
      <c r="GC28" s="54">
        <v>0</v>
      </c>
      <c r="GD28" s="54">
        <v>0</v>
      </c>
      <c r="GE28" s="54">
        <v>0</v>
      </c>
      <c r="GF28" s="54">
        <v>0</v>
      </c>
      <c r="GG28" s="54">
        <v>0</v>
      </c>
      <c r="GH28" s="54">
        <v>0</v>
      </c>
      <c r="GI28" s="54">
        <v>0</v>
      </c>
      <c r="GJ28" s="54">
        <v>0</v>
      </c>
      <c r="GK28" s="54">
        <v>0</v>
      </c>
      <c r="GL28" s="54">
        <v>0</v>
      </c>
      <c r="GM28" s="54">
        <v>0</v>
      </c>
      <c r="GN28" s="54">
        <v>0</v>
      </c>
      <c r="GO28" s="54">
        <v>0</v>
      </c>
      <c r="GP28" s="54">
        <v>0</v>
      </c>
      <c r="GQ28" s="54">
        <v>0</v>
      </c>
      <c r="GR28" s="54">
        <v>0</v>
      </c>
      <c r="GS28" s="54">
        <v>0</v>
      </c>
      <c r="GT28" s="54">
        <v>0</v>
      </c>
      <c r="GU28" s="54">
        <v>0</v>
      </c>
      <c r="GV28" s="54">
        <v>0</v>
      </c>
      <c r="GW28" s="54">
        <v>0</v>
      </c>
      <c r="GX28" s="54">
        <v>0</v>
      </c>
      <c r="GY28" s="54">
        <v>0</v>
      </c>
      <c r="GZ28" s="54">
        <v>0</v>
      </c>
      <c r="HA28" s="54">
        <v>0</v>
      </c>
      <c r="HB28" s="54">
        <v>0</v>
      </c>
      <c r="HC28" s="54">
        <v>0</v>
      </c>
      <c r="HD28" s="54">
        <v>0</v>
      </c>
      <c r="HE28" s="54">
        <v>0</v>
      </c>
      <c r="HF28" s="54">
        <v>0</v>
      </c>
      <c r="HG28" s="54">
        <v>0</v>
      </c>
      <c r="HH28" s="54">
        <v>0</v>
      </c>
      <c r="HI28" s="54">
        <v>0</v>
      </c>
      <c r="HJ28" s="54">
        <v>0</v>
      </c>
      <c r="HK28" s="54">
        <v>0</v>
      </c>
      <c r="HL28" s="54">
        <v>0</v>
      </c>
      <c r="HM28" s="54">
        <v>0</v>
      </c>
      <c r="HN28" s="54">
        <v>0</v>
      </c>
      <c r="HO28" s="54">
        <v>0</v>
      </c>
      <c r="HP28" s="54">
        <v>0</v>
      </c>
      <c r="HQ28" s="54">
        <v>0</v>
      </c>
      <c r="HR28" s="54">
        <v>0</v>
      </c>
      <c r="HS28" s="54">
        <v>0</v>
      </c>
      <c r="HT28" s="54">
        <v>0</v>
      </c>
      <c r="HU28" s="54">
        <v>0</v>
      </c>
      <c r="HV28" s="54">
        <v>0</v>
      </c>
      <c r="HW28" s="54">
        <v>0</v>
      </c>
      <c r="HX28" s="54">
        <v>0</v>
      </c>
      <c r="HY28" s="54">
        <v>0</v>
      </c>
      <c r="HZ28" s="54">
        <v>0</v>
      </c>
      <c r="IA28" s="54">
        <v>0</v>
      </c>
      <c r="IB28" s="54">
        <v>0</v>
      </c>
      <c r="IC28" s="54">
        <v>0</v>
      </c>
      <c r="ID28" s="54">
        <v>0</v>
      </c>
      <c r="IE28" s="54">
        <v>0</v>
      </c>
      <c r="IF28" s="54">
        <v>0</v>
      </c>
      <c r="IG28" s="54">
        <v>0</v>
      </c>
      <c r="IH28" s="54">
        <v>0</v>
      </c>
      <c r="II28" s="54">
        <v>0</v>
      </c>
      <c r="IJ28" s="54">
        <v>0</v>
      </c>
      <c r="IK28" s="54">
        <v>0</v>
      </c>
      <c r="IL28" s="54">
        <v>0</v>
      </c>
      <c r="IM28" s="54">
        <v>0</v>
      </c>
      <c r="IN28" s="54">
        <v>0</v>
      </c>
      <c r="IO28" s="54">
        <v>0</v>
      </c>
      <c r="IP28" s="54">
        <v>0</v>
      </c>
      <c r="IQ28" s="54">
        <v>0</v>
      </c>
      <c r="IR28">
        <v>0</v>
      </c>
      <c r="IS28" s="54">
        <v>0</v>
      </c>
      <c r="IT28" s="54">
        <v>0</v>
      </c>
      <c r="IU28" s="54">
        <v>0</v>
      </c>
      <c r="IV28" s="54">
        <v>0</v>
      </c>
    </row>
    <row r="29" spans="1:256" x14ac:dyDescent="0.15">
      <c r="A29" s="54" t="str">
        <f>T("473294")</f>
        <v>473294</v>
      </c>
      <c r="B29" s="54" t="s">
        <v>20</v>
      </c>
      <c r="C29" s="54">
        <v>3654522</v>
      </c>
      <c r="D29" s="54">
        <v>143622</v>
      </c>
      <c r="E29" s="54">
        <v>3798144</v>
      </c>
      <c r="F29" s="54">
        <v>0</v>
      </c>
      <c r="G29" s="54">
        <v>0</v>
      </c>
      <c r="H29" s="54">
        <v>3603985</v>
      </c>
      <c r="I29" s="54">
        <v>53416</v>
      </c>
      <c r="J29" s="54">
        <v>3657401</v>
      </c>
      <c r="K29" s="54">
        <v>0</v>
      </c>
      <c r="L29" s="54">
        <v>0</v>
      </c>
      <c r="M29" s="54">
        <v>3654522</v>
      </c>
      <c r="N29" s="54">
        <v>143622</v>
      </c>
      <c r="O29" s="54">
        <v>3798144</v>
      </c>
      <c r="P29" s="54">
        <v>0</v>
      </c>
      <c r="Q29" s="54">
        <v>0</v>
      </c>
      <c r="R29" s="54">
        <v>3603985</v>
      </c>
      <c r="S29" s="54">
        <v>53416</v>
      </c>
      <c r="T29" s="54">
        <v>3657401</v>
      </c>
      <c r="U29" s="54">
        <v>0</v>
      </c>
      <c r="V29" s="54">
        <v>0</v>
      </c>
      <c r="W29" s="54">
        <v>1485153</v>
      </c>
      <c r="X29" s="54">
        <v>47371</v>
      </c>
      <c r="Y29" s="54">
        <v>1532524</v>
      </c>
      <c r="Z29" s="54">
        <v>0</v>
      </c>
      <c r="AA29" s="54">
        <v>0</v>
      </c>
      <c r="AB29" s="54">
        <v>1472386</v>
      </c>
      <c r="AC29" s="54">
        <v>16980</v>
      </c>
      <c r="AD29" s="54">
        <v>1489366</v>
      </c>
      <c r="AE29" s="54">
        <v>0</v>
      </c>
      <c r="AF29" s="54">
        <v>0</v>
      </c>
      <c r="AG29" s="54">
        <v>52408</v>
      </c>
      <c r="AH29" s="54">
        <v>1897</v>
      </c>
      <c r="AI29" s="54">
        <v>54305</v>
      </c>
      <c r="AJ29" s="54">
        <v>0</v>
      </c>
      <c r="AK29" s="54">
        <v>0</v>
      </c>
      <c r="AL29" s="54">
        <v>51890</v>
      </c>
      <c r="AM29" s="54">
        <v>685</v>
      </c>
      <c r="AN29" s="54">
        <v>52575</v>
      </c>
      <c r="AO29" s="54">
        <v>0</v>
      </c>
      <c r="AP29" s="54">
        <v>0</v>
      </c>
      <c r="AQ29" s="54">
        <v>1185463</v>
      </c>
      <c r="AR29" s="54">
        <v>42915</v>
      </c>
      <c r="AS29" s="54">
        <v>1228378</v>
      </c>
      <c r="AT29" s="54">
        <v>0</v>
      </c>
      <c r="AU29" s="54">
        <v>0</v>
      </c>
      <c r="AV29" s="54">
        <v>1173732</v>
      </c>
      <c r="AW29" s="54">
        <v>15488</v>
      </c>
      <c r="AX29" s="54">
        <v>1189220</v>
      </c>
      <c r="AY29" s="54">
        <v>0</v>
      </c>
      <c r="AZ29" s="54">
        <v>0</v>
      </c>
      <c r="BA29" s="54">
        <v>12834</v>
      </c>
      <c r="BB29" s="54">
        <v>0</v>
      </c>
      <c r="BC29" s="54">
        <v>12834</v>
      </c>
      <c r="BD29" s="54">
        <v>0</v>
      </c>
      <c r="BE29" s="54">
        <v>0</v>
      </c>
      <c r="BF29" s="54">
        <v>12834</v>
      </c>
      <c r="BG29" s="54">
        <v>0</v>
      </c>
      <c r="BH29" s="54">
        <v>12834</v>
      </c>
      <c r="BI29" s="54">
        <v>0</v>
      </c>
      <c r="BJ29" s="54">
        <v>0</v>
      </c>
      <c r="BK29" s="54">
        <v>82496</v>
      </c>
      <c r="BL29" s="54">
        <v>854</v>
      </c>
      <c r="BM29" s="54">
        <v>83350</v>
      </c>
      <c r="BN29" s="54">
        <v>0</v>
      </c>
      <c r="BO29" s="54">
        <v>0</v>
      </c>
      <c r="BP29" s="54">
        <v>82059</v>
      </c>
      <c r="BQ29" s="54">
        <v>268</v>
      </c>
      <c r="BR29" s="54">
        <v>82327</v>
      </c>
      <c r="BS29" s="54">
        <v>0</v>
      </c>
      <c r="BT29" s="54">
        <v>0</v>
      </c>
      <c r="BU29" s="54">
        <v>164786</v>
      </c>
      <c r="BV29" s="54">
        <v>1705</v>
      </c>
      <c r="BW29" s="54">
        <v>166491</v>
      </c>
      <c r="BX29" s="54">
        <v>0</v>
      </c>
      <c r="BY29" s="54">
        <v>0</v>
      </c>
      <c r="BZ29" s="54">
        <v>164705</v>
      </c>
      <c r="CA29" s="54">
        <v>539</v>
      </c>
      <c r="CB29" s="54">
        <v>165244</v>
      </c>
      <c r="CC29" s="54">
        <v>0</v>
      </c>
      <c r="CD29" s="54">
        <v>0</v>
      </c>
      <c r="CE29" s="54">
        <v>1876251</v>
      </c>
      <c r="CF29" s="54">
        <v>87912</v>
      </c>
      <c r="CG29" s="54">
        <v>1964163</v>
      </c>
      <c r="CH29" s="54">
        <v>0</v>
      </c>
      <c r="CI29" s="54">
        <v>0</v>
      </c>
      <c r="CJ29" s="54">
        <v>1842305</v>
      </c>
      <c r="CK29" s="54">
        <v>34259</v>
      </c>
      <c r="CL29" s="54">
        <v>1876564</v>
      </c>
      <c r="CM29" s="54">
        <v>0</v>
      </c>
      <c r="CN29" s="54">
        <v>0</v>
      </c>
      <c r="CO29" s="54">
        <v>1845396</v>
      </c>
      <c r="CP29" s="54">
        <v>87912</v>
      </c>
      <c r="CQ29" s="54">
        <v>1933308</v>
      </c>
      <c r="CR29" s="54">
        <v>0</v>
      </c>
      <c r="CS29" s="54">
        <v>0</v>
      </c>
      <c r="CT29" s="54">
        <v>1811450</v>
      </c>
      <c r="CU29" s="54">
        <v>34259</v>
      </c>
      <c r="CV29" s="54">
        <v>1845709</v>
      </c>
      <c r="CW29" s="54">
        <v>0</v>
      </c>
      <c r="CX29" s="54">
        <v>0</v>
      </c>
      <c r="CY29" s="54">
        <v>694820</v>
      </c>
      <c r="CZ29" s="54">
        <v>33100</v>
      </c>
      <c r="DA29" s="54">
        <v>727920</v>
      </c>
      <c r="DB29" s="54">
        <v>0</v>
      </c>
      <c r="DC29" s="54">
        <v>0</v>
      </c>
      <c r="DD29" s="54">
        <v>682039</v>
      </c>
      <c r="DE29" s="54">
        <v>12899</v>
      </c>
      <c r="DF29" s="54">
        <v>694938</v>
      </c>
      <c r="DG29" s="54">
        <v>0</v>
      </c>
      <c r="DH29" s="54">
        <v>0</v>
      </c>
      <c r="DI29" s="54">
        <v>846464</v>
      </c>
      <c r="DJ29" s="54">
        <v>40325</v>
      </c>
      <c r="DK29" s="54">
        <v>886789</v>
      </c>
      <c r="DL29" s="54">
        <v>0</v>
      </c>
      <c r="DM29" s="54">
        <v>0</v>
      </c>
      <c r="DN29" s="54">
        <v>830893</v>
      </c>
      <c r="DO29" s="54">
        <v>15714</v>
      </c>
      <c r="DP29" s="54">
        <v>846607</v>
      </c>
      <c r="DQ29" s="54">
        <v>0</v>
      </c>
      <c r="DR29" s="54">
        <v>0</v>
      </c>
      <c r="DS29" s="54">
        <v>304112</v>
      </c>
      <c r="DT29" s="54">
        <v>14487</v>
      </c>
      <c r="DU29" s="54">
        <v>318599</v>
      </c>
      <c r="DV29" s="54">
        <v>0</v>
      </c>
      <c r="DW29" s="54">
        <v>0</v>
      </c>
      <c r="DX29" s="54">
        <v>298518</v>
      </c>
      <c r="DY29" s="54">
        <v>5646</v>
      </c>
      <c r="DZ29" s="54">
        <v>304164</v>
      </c>
      <c r="EA29" s="54">
        <v>0</v>
      </c>
      <c r="EB29" s="54">
        <v>0</v>
      </c>
      <c r="EC29" s="54">
        <v>30855</v>
      </c>
      <c r="ED29" s="54">
        <v>0</v>
      </c>
      <c r="EE29" s="54">
        <v>30855</v>
      </c>
      <c r="EF29" s="54">
        <v>0</v>
      </c>
      <c r="EG29" s="54">
        <v>0</v>
      </c>
      <c r="EH29" s="54">
        <v>30855</v>
      </c>
      <c r="EI29" s="54">
        <v>0</v>
      </c>
      <c r="EJ29" s="54">
        <v>30855</v>
      </c>
      <c r="EK29" s="54">
        <v>0</v>
      </c>
      <c r="EL29" s="54">
        <v>0</v>
      </c>
      <c r="EM29" s="54">
        <v>0</v>
      </c>
      <c r="EN29" s="54">
        <v>0</v>
      </c>
      <c r="EO29" s="54">
        <v>0</v>
      </c>
      <c r="EP29" s="54">
        <v>0</v>
      </c>
      <c r="EQ29" s="54">
        <v>0</v>
      </c>
      <c r="ER29" s="54">
        <v>0</v>
      </c>
      <c r="ES29" s="54">
        <v>0</v>
      </c>
      <c r="ET29" s="54">
        <v>0</v>
      </c>
      <c r="EU29" s="54">
        <v>0</v>
      </c>
      <c r="EV29" s="54">
        <v>0</v>
      </c>
      <c r="EW29" s="54">
        <v>0</v>
      </c>
      <c r="EX29" s="54">
        <v>0</v>
      </c>
      <c r="EY29" s="54">
        <v>0</v>
      </c>
      <c r="EZ29" s="54">
        <v>0</v>
      </c>
      <c r="FA29" s="54">
        <v>0</v>
      </c>
      <c r="FB29" s="54">
        <v>0</v>
      </c>
      <c r="FC29" s="54">
        <v>0</v>
      </c>
      <c r="FD29" s="54">
        <v>0</v>
      </c>
      <c r="FE29" s="54">
        <v>0</v>
      </c>
      <c r="FF29" s="54">
        <v>0</v>
      </c>
      <c r="FG29" s="54">
        <v>131603</v>
      </c>
      <c r="FH29" s="54">
        <v>8339</v>
      </c>
      <c r="FI29" s="54">
        <v>139942</v>
      </c>
      <c r="FJ29" s="54">
        <v>0</v>
      </c>
      <c r="FK29" s="54">
        <v>0</v>
      </c>
      <c r="FL29" s="54">
        <v>127779</v>
      </c>
      <c r="FM29" s="54">
        <v>2177</v>
      </c>
      <c r="FN29" s="54">
        <v>129956</v>
      </c>
      <c r="FO29" s="54">
        <v>0</v>
      </c>
      <c r="FP29" s="54">
        <v>0</v>
      </c>
      <c r="FQ29" s="54">
        <v>161515</v>
      </c>
      <c r="FR29" s="54">
        <v>0</v>
      </c>
      <c r="FS29" s="54">
        <v>161515</v>
      </c>
      <c r="FT29" s="54">
        <v>0</v>
      </c>
      <c r="FU29" s="54">
        <v>0</v>
      </c>
      <c r="FV29" s="54">
        <v>161515</v>
      </c>
      <c r="FW29" s="54">
        <v>0</v>
      </c>
      <c r="FX29" s="54">
        <v>161515</v>
      </c>
      <c r="FY29" s="54">
        <v>0</v>
      </c>
      <c r="FZ29" s="54">
        <v>0</v>
      </c>
      <c r="GA29" s="54">
        <v>0</v>
      </c>
      <c r="GB29" s="54">
        <v>0</v>
      </c>
      <c r="GC29" s="54">
        <v>0</v>
      </c>
      <c r="GD29" s="54">
        <v>0</v>
      </c>
      <c r="GE29" s="54">
        <v>0</v>
      </c>
      <c r="GF29" s="54">
        <v>0</v>
      </c>
      <c r="GG29" s="54">
        <v>0</v>
      </c>
      <c r="GH29" s="54">
        <v>0</v>
      </c>
      <c r="GI29" s="54">
        <v>0</v>
      </c>
      <c r="GJ29" s="54">
        <v>0</v>
      </c>
      <c r="GK29" s="54">
        <v>0</v>
      </c>
      <c r="GL29" s="54">
        <v>0</v>
      </c>
      <c r="GM29" s="54">
        <v>0</v>
      </c>
      <c r="GN29" s="54">
        <v>0</v>
      </c>
      <c r="GO29" s="54">
        <v>0</v>
      </c>
      <c r="GP29" s="54">
        <v>0</v>
      </c>
      <c r="GQ29" s="54">
        <v>0</v>
      </c>
      <c r="GR29" s="54">
        <v>0</v>
      </c>
      <c r="GS29" s="54">
        <v>0</v>
      </c>
      <c r="GT29" s="54">
        <v>0</v>
      </c>
      <c r="GU29" s="54">
        <v>0</v>
      </c>
      <c r="GV29" s="54">
        <v>0</v>
      </c>
      <c r="GW29" s="54">
        <v>0</v>
      </c>
      <c r="GX29" s="54">
        <v>0</v>
      </c>
      <c r="GY29" s="54">
        <v>0</v>
      </c>
      <c r="GZ29" s="54">
        <v>0</v>
      </c>
      <c r="HA29" s="54">
        <v>0</v>
      </c>
      <c r="HB29" s="54">
        <v>0</v>
      </c>
      <c r="HC29" s="54">
        <v>0</v>
      </c>
      <c r="HD29" s="54">
        <v>0</v>
      </c>
      <c r="HE29" s="54">
        <v>0</v>
      </c>
      <c r="HF29" s="54">
        <v>0</v>
      </c>
      <c r="HG29" s="54">
        <v>0</v>
      </c>
      <c r="HH29" s="54">
        <v>0</v>
      </c>
      <c r="HI29" s="54">
        <v>0</v>
      </c>
      <c r="HJ29" s="54">
        <v>0</v>
      </c>
      <c r="HK29" s="54">
        <v>0</v>
      </c>
      <c r="HL29" s="54">
        <v>0</v>
      </c>
      <c r="HM29" s="54">
        <v>0</v>
      </c>
      <c r="HN29" s="54">
        <v>0</v>
      </c>
      <c r="HO29" s="54">
        <v>0</v>
      </c>
      <c r="HP29" s="54">
        <v>0</v>
      </c>
      <c r="HQ29" s="54">
        <v>0</v>
      </c>
      <c r="HR29" s="54">
        <v>0</v>
      </c>
      <c r="HS29" s="54">
        <v>0</v>
      </c>
      <c r="HT29" s="54">
        <v>0</v>
      </c>
      <c r="HU29" s="54">
        <v>0</v>
      </c>
      <c r="HV29" s="54">
        <v>0</v>
      </c>
      <c r="HW29" s="54">
        <v>0</v>
      </c>
      <c r="HX29" s="54">
        <v>0</v>
      </c>
      <c r="HY29" s="54">
        <v>0</v>
      </c>
      <c r="HZ29" s="54">
        <v>0</v>
      </c>
      <c r="IA29" s="54">
        <v>0</v>
      </c>
      <c r="IB29" s="54">
        <v>0</v>
      </c>
      <c r="IC29" s="54">
        <v>0</v>
      </c>
      <c r="ID29" s="54">
        <v>0</v>
      </c>
      <c r="IE29" s="54">
        <v>0</v>
      </c>
      <c r="IF29" s="54">
        <v>0</v>
      </c>
      <c r="IG29" s="54">
        <v>0</v>
      </c>
      <c r="IH29" s="54">
        <v>0</v>
      </c>
      <c r="II29" s="54">
        <v>0</v>
      </c>
      <c r="IJ29" s="54">
        <v>0</v>
      </c>
      <c r="IK29" s="54">
        <v>0</v>
      </c>
      <c r="IL29" s="54">
        <v>0</v>
      </c>
      <c r="IM29" s="54">
        <v>0</v>
      </c>
      <c r="IN29" s="54">
        <v>0</v>
      </c>
      <c r="IO29" s="54">
        <v>0</v>
      </c>
      <c r="IP29" s="54">
        <v>0</v>
      </c>
      <c r="IQ29" s="54">
        <v>0</v>
      </c>
      <c r="IR29">
        <v>0</v>
      </c>
      <c r="IS29" s="54">
        <v>0</v>
      </c>
      <c r="IT29" s="54">
        <v>0</v>
      </c>
      <c r="IU29" s="54">
        <v>0</v>
      </c>
      <c r="IV29" s="54">
        <v>0</v>
      </c>
    </row>
    <row r="30" spans="1:256" x14ac:dyDescent="0.15">
      <c r="A30" s="54" t="str">
        <f>T("473481")</f>
        <v>473481</v>
      </c>
      <c r="B30" s="54" t="s">
        <v>21</v>
      </c>
      <c r="C30" s="54">
        <v>1688538</v>
      </c>
      <c r="D30" s="54">
        <v>17124</v>
      </c>
      <c r="E30" s="54">
        <v>1705662</v>
      </c>
      <c r="F30" s="54">
        <v>0</v>
      </c>
      <c r="G30" s="54">
        <v>0</v>
      </c>
      <c r="H30" s="54">
        <v>1676888</v>
      </c>
      <c r="I30" s="54">
        <v>7124</v>
      </c>
      <c r="J30" s="54">
        <v>1684012</v>
      </c>
      <c r="K30" s="54">
        <v>0</v>
      </c>
      <c r="L30" s="54">
        <v>0</v>
      </c>
      <c r="M30" s="54">
        <v>1688538</v>
      </c>
      <c r="N30" s="54">
        <v>17124</v>
      </c>
      <c r="O30" s="54">
        <v>1705662</v>
      </c>
      <c r="P30" s="54">
        <v>0</v>
      </c>
      <c r="Q30" s="54">
        <v>0</v>
      </c>
      <c r="R30" s="54">
        <v>1676888</v>
      </c>
      <c r="S30" s="54">
        <v>7124</v>
      </c>
      <c r="T30" s="54">
        <v>1684012</v>
      </c>
      <c r="U30" s="54">
        <v>0</v>
      </c>
      <c r="V30" s="54">
        <v>0</v>
      </c>
      <c r="W30" s="54">
        <v>767884</v>
      </c>
      <c r="X30" s="54">
        <v>5633</v>
      </c>
      <c r="Y30" s="54">
        <v>773517</v>
      </c>
      <c r="Z30" s="54">
        <v>0</v>
      </c>
      <c r="AA30" s="54">
        <v>0</v>
      </c>
      <c r="AB30" s="54">
        <v>763341</v>
      </c>
      <c r="AC30" s="54">
        <v>2263</v>
      </c>
      <c r="AD30" s="54">
        <v>765604</v>
      </c>
      <c r="AE30" s="54">
        <v>0</v>
      </c>
      <c r="AF30" s="54">
        <v>0</v>
      </c>
      <c r="AG30" s="54">
        <v>24336</v>
      </c>
      <c r="AH30" s="54">
        <v>202</v>
      </c>
      <c r="AI30" s="54">
        <v>24538</v>
      </c>
      <c r="AJ30" s="54">
        <v>0</v>
      </c>
      <c r="AK30" s="54">
        <v>0</v>
      </c>
      <c r="AL30" s="54">
        <v>24173</v>
      </c>
      <c r="AM30" s="54">
        <v>82</v>
      </c>
      <c r="AN30" s="54">
        <v>24255</v>
      </c>
      <c r="AO30" s="54">
        <v>0</v>
      </c>
      <c r="AP30" s="54">
        <v>0</v>
      </c>
      <c r="AQ30" s="54">
        <v>651662</v>
      </c>
      <c r="AR30" s="54">
        <v>5431</v>
      </c>
      <c r="AS30" s="54">
        <v>657093</v>
      </c>
      <c r="AT30" s="54">
        <v>0</v>
      </c>
      <c r="AU30" s="54">
        <v>0</v>
      </c>
      <c r="AV30" s="54">
        <v>647282</v>
      </c>
      <c r="AW30" s="54">
        <v>2181</v>
      </c>
      <c r="AX30" s="54">
        <v>649463</v>
      </c>
      <c r="AY30" s="54">
        <v>0</v>
      </c>
      <c r="AZ30" s="54">
        <v>0</v>
      </c>
      <c r="BA30" s="54">
        <v>10500</v>
      </c>
      <c r="BB30" s="54">
        <v>0</v>
      </c>
      <c r="BC30" s="54">
        <v>10500</v>
      </c>
      <c r="BD30" s="54">
        <v>0</v>
      </c>
      <c r="BE30" s="54">
        <v>0</v>
      </c>
      <c r="BF30" s="54">
        <v>10500</v>
      </c>
      <c r="BG30" s="54">
        <v>0</v>
      </c>
      <c r="BH30" s="54">
        <v>10500</v>
      </c>
      <c r="BI30" s="54">
        <v>0</v>
      </c>
      <c r="BJ30" s="54">
        <v>0</v>
      </c>
      <c r="BK30" s="54">
        <v>38599</v>
      </c>
      <c r="BL30" s="54">
        <v>0</v>
      </c>
      <c r="BM30" s="54">
        <v>38599</v>
      </c>
      <c r="BN30" s="54">
        <v>0</v>
      </c>
      <c r="BO30" s="54">
        <v>0</v>
      </c>
      <c r="BP30" s="54">
        <v>38599</v>
      </c>
      <c r="BQ30" s="54">
        <v>0</v>
      </c>
      <c r="BR30" s="54">
        <v>38599</v>
      </c>
      <c r="BS30" s="54">
        <v>0</v>
      </c>
      <c r="BT30" s="54">
        <v>0</v>
      </c>
      <c r="BU30" s="54">
        <v>53287</v>
      </c>
      <c r="BV30" s="54">
        <v>0</v>
      </c>
      <c r="BW30" s="54">
        <v>53287</v>
      </c>
      <c r="BX30" s="54">
        <v>0</v>
      </c>
      <c r="BY30" s="54">
        <v>0</v>
      </c>
      <c r="BZ30" s="54">
        <v>53287</v>
      </c>
      <c r="CA30" s="54">
        <v>0</v>
      </c>
      <c r="CB30" s="54">
        <v>53287</v>
      </c>
      <c r="CC30" s="54">
        <v>0</v>
      </c>
      <c r="CD30" s="54">
        <v>0</v>
      </c>
      <c r="CE30" s="54">
        <v>764166</v>
      </c>
      <c r="CF30" s="54">
        <v>10157</v>
      </c>
      <c r="CG30" s="54">
        <v>774323</v>
      </c>
      <c r="CH30" s="54">
        <v>0</v>
      </c>
      <c r="CI30" s="54">
        <v>0</v>
      </c>
      <c r="CJ30" s="54">
        <v>757534</v>
      </c>
      <c r="CK30" s="54">
        <v>4526</v>
      </c>
      <c r="CL30" s="54">
        <v>762060</v>
      </c>
      <c r="CM30" s="54">
        <v>0</v>
      </c>
      <c r="CN30" s="54">
        <v>0</v>
      </c>
      <c r="CO30" s="54">
        <v>749149</v>
      </c>
      <c r="CP30" s="54">
        <v>10157</v>
      </c>
      <c r="CQ30" s="54">
        <v>759306</v>
      </c>
      <c r="CR30" s="54">
        <v>0</v>
      </c>
      <c r="CS30" s="54">
        <v>0</v>
      </c>
      <c r="CT30" s="54">
        <v>742517</v>
      </c>
      <c r="CU30" s="54">
        <v>4526</v>
      </c>
      <c r="CV30" s="54">
        <v>747043</v>
      </c>
      <c r="CW30" s="54">
        <v>0</v>
      </c>
      <c r="CX30" s="54">
        <v>0</v>
      </c>
      <c r="CY30" s="54">
        <v>224009</v>
      </c>
      <c r="CZ30" s="54">
        <v>3206</v>
      </c>
      <c r="DA30" s="54">
        <v>227215</v>
      </c>
      <c r="DB30" s="54">
        <v>0</v>
      </c>
      <c r="DC30" s="54">
        <v>0</v>
      </c>
      <c r="DD30" s="54">
        <v>222021</v>
      </c>
      <c r="DE30" s="54">
        <v>1426</v>
      </c>
      <c r="DF30" s="54">
        <v>223447</v>
      </c>
      <c r="DG30" s="54">
        <v>0</v>
      </c>
      <c r="DH30" s="54">
        <v>0</v>
      </c>
      <c r="DI30" s="54">
        <v>458135</v>
      </c>
      <c r="DJ30" s="54">
        <v>6104</v>
      </c>
      <c r="DK30" s="54">
        <v>464239</v>
      </c>
      <c r="DL30" s="54">
        <v>0</v>
      </c>
      <c r="DM30" s="54">
        <v>0</v>
      </c>
      <c r="DN30" s="54">
        <v>454079</v>
      </c>
      <c r="DO30" s="54">
        <v>2715</v>
      </c>
      <c r="DP30" s="54">
        <v>456794</v>
      </c>
      <c r="DQ30" s="54">
        <v>0</v>
      </c>
      <c r="DR30" s="54">
        <v>0</v>
      </c>
      <c r="DS30" s="54">
        <v>67005</v>
      </c>
      <c r="DT30" s="54">
        <v>847</v>
      </c>
      <c r="DU30" s="54">
        <v>67852</v>
      </c>
      <c r="DV30" s="54">
        <v>0</v>
      </c>
      <c r="DW30" s="54">
        <v>0</v>
      </c>
      <c r="DX30" s="54">
        <v>66417</v>
      </c>
      <c r="DY30" s="54">
        <v>385</v>
      </c>
      <c r="DZ30" s="54">
        <v>66802</v>
      </c>
      <c r="EA30" s="54">
        <v>0</v>
      </c>
      <c r="EB30" s="54">
        <v>0</v>
      </c>
      <c r="EC30" s="54">
        <v>15017</v>
      </c>
      <c r="ED30" s="54">
        <v>0</v>
      </c>
      <c r="EE30" s="54">
        <v>15017</v>
      </c>
      <c r="EF30" s="54">
        <v>0</v>
      </c>
      <c r="EG30" s="54">
        <v>0</v>
      </c>
      <c r="EH30" s="54">
        <v>15017</v>
      </c>
      <c r="EI30" s="54">
        <v>0</v>
      </c>
      <c r="EJ30" s="54">
        <v>15017</v>
      </c>
      <c r="EK30" s="54">
        <v>0</v>
      </c>
      <c r="EL30" s="54">
        <v>0</v>
      </c>
      <c r="EM30" s="54">
        <v>0</v>
      </c>
      <c r="EN30" s="54">
        <v>0</v>
      </c>
      <c r="EO30" s="54">
        <v>0</v>
      </c>
      <c r="EP30" s="54">
        <v>0</v>
      </c>
      <c r="EQ30" s="54">
        <v>0</v>
      </c>
      <c r="ER30" s="54">
        <v>0</v>
      </c>
      <c r="ES30" s="54">
        <v>0</v>
      </c>
      <c r="ET30" s="54">
        <v>0</v>
      </c>
      <c r="EU30" s="54">
        <v>0</v>
      </c>
      <c r="EV30" s="54">
        <v>0</v>
      </c>
      <c r="EW30" s="54">
        <v>0</v>
      </c>
      <c r="EX30" s="54">
        <v>0</v>
      </c>
      <c r="EY30" s="54">
        <v>0</v>
      </c>
      <c r="EZ30" s="54">
        <v>0</v>
      </c>
      <c r="FA30" s="54">
        <v>0</v>
      </c>
      <c r="FB30" s="54">
        <v>0</v>
      </c>
      <c r="FC30" s="54">
        <v>0</v>
      </c>
      <c r="FD30" s="54">
        <v>0</v>
      </c>
      <c r="FE30" s="54">
        <v>0</v>
      </c>
      <c r="FF30" s="54">
        <v>0</v>
      </c>
      <c r="FG30" s="54">
        <v>64728</v>
      </c>
      <c r="FH30" s="54">
        <v>1334</v>
      </c>
      <c r="FI30" s="54">
        <v>66062</v>
      </c>
      <c r="FJ30" s="54">
        <v>0</v>
      </c>
      <c r="FK30" s="54">
        <v>0</v>
      </c>
      <c r="FL30" s="54">
        <v>64253</v>
      </c>
      <c r="FM30" s="54">
        <v>335</v>
      </c>
      <c r="FN30" s="54">
        <v>64588</v>
      </c>
      <c r="FO30" s="54">
        <v>0</v>
      </c>
      <c r="FP30" s="54">
        <v>0</v>
      </c>
      <c r="FQ30" s="54">
        <v>91760</v>
      </c>
      <c r="FR30" s="54">
        <v>0</v>
      </c>
      <c r="FS30" s="54">
        <v>91760</v>
      </c>
      <c r="FT30" s="54">
        <v>0</v>
      </c>
      <c r="FU30" s="54">
        <v>0</v>
      </c>
      <c r="FV30" s="54">
        <v>91760</v>
      </c>
      <c r="FW30" s="54">
        <v>0</v>
      </c>
      <c r="FX30" s="54">
        <v>91760</v>
      </c>
      <c r="FY30" s="54">
        <v>0</v>
      </c>
      <c r="FZ30" s="54">
        <v>0</v>
      </c>
      <c r="GA30" s="54">
        <v>0</v>
      </c>
      <c r="GB30" s="54">
        <v>0</v>
      </c>
      <c r="GC30" s="54">
        <v>0</v>
      </c>
      <c r="GD30" s="54">
        <v>0</v>
      </c>
      <c r="GE30" s="54">
        <v>0</v>
      </c>
      <c r="GF30" s="54">
        <v>0</v>
      </c>
      <c r="GG30" s="54">
        <v>0</v>
      </c>
      <c r="GH30" s="54">
        <v>0</v>
      </c>
      <c r="GI30" s="54">
        <v>0</v>
      </c>
      <c r="GJ30" s="54">
        <v>0</v>
      </c>
      <c r="GK30" s="54">
        <v>0</v>
      </c>
      <c r="GL30" s="54">
        <v>0</v>
      </c>
      <c r="GM30" s="54">
        <v>0</v>
      </c>
      <c r="GN30" s="54">
        <v>0</v>
      </c>
      <c r="GO30" s="54">
        <v>0</v>
      </c>
      <c r="GP30" s="54">
        <v>0</v>
      </c>
      <c r="GQ30" s="54">
        <v>0</v>
      </c>
      <c r="GR30" s="54">
        <v>0</v>
      </c>
      <c r="GS30" s="54">
        <v>0</v>
      </c>
      <c r="GT30" s="54">
        <v>0</v>
      </c>
      <c r="GU30" s="54">
        <v>0</v>
      </c>
      <c r="GV30" s="54">
        <v>0</v>
      </c>
      <c r="GW30" s="54">
        <v>0</v>
      </c>
      <c r="GX30" s="54">
        <v>0</v>
      </c>
      <c r="GY30" s="54">
        <v>0</v>
      </c>
      <c r="GZ30" s="54">
        <v>0</v>
      </c>
      <c r="HA30" s="54">
        <v>0</v>
      </c>
      <c r="HB30" s="54">
        <v>0</v>
      </c>
      <c r="HC30" s="54">
        <v>0</v>
      </c>
      <c r="HD30" s="54">
        <v>0</v>
      </c>
      <c r="HE30" s="54">
        <v>0</v>
      </c>
      <c r="HF30" s="54">
        <v>0</v>
      </c>
      <c r="HG30" s="54">
        <v>0</v>
      </c>
      <c r="HH30" s="54">
        <v>0</v>
      </c>
      <c r="HI30" s="54">
        <v>0</v>
      </c>
      <c r="HJ30" s="54">
        <v>0</v>
      </c>
      <c r="HK30" s="54">
        <v>0</v>
      </c>
      <c r="HL30" s="54">
        <v>0</v>
      </c>
      <c r="HM30" s="54">
        <v>0</v>
      </c>
      <c r="HN30" s="54">
        <v>0</v>
      </c>
      <c r="HO30" s="54">
        <v>0</v>
      </c>
      <c r="HP30" s="54">
        <v>0</v>
      </c>
      <c r="HQ30" s="54">
        <v>0</v>
      </c>
      <c r="HR30" s="54">
        <v>0</v>
      </c>
      <c r="HS30" s="54">
        <v>0</v>
      </c>
      <c r="HT30" s="54">
        <v>0</v>
      </c>
      <c r="HU30" s="54">
        <v>0</v>
      </c>
      <c r="HV30" s="54">
        <v>0</v>
      </c>
      <c r="HW30" s="54">
        <v>0</v>
      </c>
      <c r="HX30" s="54">
        <v>0</v>
      </c>
      <c r="HY30" s="54">
        <v>0</v>
      </c>
      <c r="HZ30" s="54">
        <v>0</v>
      </c>
      <c r="IA30" s="54">
        <v>0</v>
      </c>
      <c r="IB30" s="54">
        <v>0</v>
      </c>
      <c r="IC30" s="54">
        <v>0</v>
      </c>
      <c r="ID30" s="54">
        <v>0</v>
      </c>
      <c r="IE30" s="54">
        <v>0</v>
      </c>
      <c r="IF30" s="54">
        <v>0</v>
      </c>
      <c r="IG30" s="54">
        <v>0</v>
      </c>
      <c r="IH30" s="54">
        <v>0</v>
      </c>
      <c r="II30" s="54">
        <v>0</v>
      </c>
      <c r="IJ30" s="54">
        <v>0</v>
      </c>
      <c r="IK30" s="54">
        <v>0</v>
      </c>
      <c r="IL30" s="54">
        <v>0</v>
      </c>
      <c r="IM30" s="54">
        <v>0</v>
      </c>
      <c r="IN30" s="54">
        <v>0</v>
      </c>
      <c r="IO30" s="54">
        <v>0</v>
      </c>
      <c r="IP30" s="54">
        <v>0</v>
      </c>
      <c r="IQ30" s="54">
        <v>0</v>
      </c>
      <c r="IR30">
        <v>0</v>
      </c>
      <c r="IS30" s="54">
        <v>0</v>
      </c>
      <c r="IT30" s="54">
        <v>0</v>
      </c>
      <c r="IU30" s="54">
        <v>0</v>
      </c>
      <c r="IV30" s="54">
        <v>0</v>
      </c>
    </row>
    <row r="31" spans="1:256" x14ac:dyDescent="0.15">
      <c r="A31" s="54" t="str">
        <f>T("473502")</f>
        <v>473502</v>
      </c>
      <c r="B31" s="54" t="s">
        <v>22</v>
      </c>
      <c r="C31" s="54">
        <v>3967762</v>
      </c>
      <c r="D31" s="54">
        <v>59417</v>
      </c>
      <c r="E31" s="54">
        <v>4027179</v>
      </c>
      <c r="F31" s="54">
        <v>0</v>
      </c>
      <c r="G31" s="54">
        <v>0</v>
      </c>
      <c r="H31" s="54">
        <v>3953086</v>
      </c>
      <c r="I31" s="54">
        <v>31066</v>
      </c>
      <c r="J31" s="54">
        <v>3984152</v>
      </c>
      <c r="K31" s="54">
        <v>0</v>
      </c>
      <c r="L31" s="54">
        <v>0</v>
      </c>
      <c r="M31" s="54">
        <v>3967762</v>
      </c>
      <c r="N31" s="54">
        <v>59417</v>
      </c>
      <c r="O31" s="54">
        <v>4027179</v>
      </c>
      <c r="P31" s="54">
        <v>0</v>
      </c>
      <c r="Q31" s="54">
        <v>0</v>
      </c>
      <c r="R31" s="54">
        <v>3953086</v>
      </c>
      <c r="S31" s="54">
        <v>31066</v>
      </c>
      <c r="T31" s="54">
        <v>3984152</v>
      </c>
      <c r="U31" s="54">
        <v>0</v>
      </c>
      <c r="V31" s="54">
        <v>0</v>
      </c>
      <c r="W31" s="54">
        <v>1684509</v>
      </c>
      <c r="X31" s="54">
        <v>23297</v>
      </c>
      <c r="Y31" s="54">
        <v>1707806</v>
      </c>
      <c r="Z31" s="54">
        <v>0</v>
      </c>
      <c r="AA31" s="54">
        <v>0</v>
      </c>
      <c r="AB31" s="54">
        <v>1679609</v>
      </c>
      <c r="AC31" s="54">
        <v>11345</v>
      </c>
      <c r="AD31" s="54">
        <v>1690954</v>
      </c>
      <c r="AE31" s="54">
        <v>0</v>
      </c>
      <c r="AF31" s="54">
        <v>0</v>
      </c>
      <c r="AG31" s="54">
        <v>58845</v>
      </c>
      <c r="AH31" s="54">
        <v>853</v>
      </c>
      <c r="AI31" s="54">
        <v>59698</v>
      </c>
      <c r="AJ31" s="54">
        <v>0</v>
      </c>
      <c r="AK31" s="54">
        <v>0</v>
      </c>
      <c r="AL31" s="54">
        <v>58658</v>
      </c>
      <c r="AM31" s="54">
        <v>434</v>
      </c>
      <c r="AN31" s="54">
        <v>59092</v>
      </c>
      <c r="AO31" s="54">
        <v>0</v>
      </c>
      <c r="AP31" s="54">
        <v>0</v>
      </c>
      <c r="AQ31" s="54">
        <v>1405220</v>
      </c>
      <c r="AR31" s="54">
        <v>20373</v>
      </c>
      <c r="AS31" s="54">
        <v>1425593</v>
      </c>
      <c r="AT31" s="54">
        <v>0</v>
      </c>
      <c r="AU31" s="54">
        <v>0</v>
      </c>
      <c r="AV31" s="54">
        <v>1400765</v>
      </c>
      <c r="AW31" s="54">
        <v>10358</v>
      </c>
      <c r="AX31" s="54">
        <v>1411123</v>
      </c>
      <c r="AY31" s="54">
        <v>0</v>
      </c>
      <c r="AZ31" s="54">
        <v>0</v>
      </c>
      <c r="BA31" s="54">
        <v>16604</v>
      </c>
      <c r="BB31" s="54">
        <v>0</v>
      </c>
      <c r="BC31" s="54">
        <v>16604</v>
      </c>
      <c r="BD31" s="54">
        <v>0</v>
      </c>
      <c r="BE31" s="54">
        <v>0</v>
      </c>
      <c r="BF31" s="54">
        <v>16604</v>
      </c>
      <c r="BG31" s="54">
        <v>0</v>
      </c>
      <c r="BH31" s="54">
        <v>16604</v>
      </c>
      <c r="BI31" s="54">
        <v>0</v>
      </c>
      <c r="BJ31" s="54">
        <v>0</v>
      </c>
      <c r="BK31" s="54">
        <v>94544</v>
      </c>
      <c r="BL31" s="54">
        <v>888</v>
      </c>
      <c r="BM31" s="54">
        <v>95432</v>
      </c>
      <c r="BN31" s="54">
        <v>0</v>
      </c>
      <c r="BO31" s="54">
        <v>0</v>
      </c>
      <c r="BP31" s="54">
        <v>94289</v>
      </c>
      <c r="BQ31" s="54">
        <v>237</v>
      </c>
      <c r="BR31" s="54">
        <v>94526</v>
      </c>
      <c r="BS31" s="54">
        <v>0</v>
      </c>
      <c r="BT31" s="54">
        <v>0</v>
      </c>
      <c r="BU31" s="54">
        <v>125900</v>
      </c>
      <c r="BV31" s="54">
        <v>1183</v>
      </c>
      <c r="BW31" s="54">
        <v>127083</v>
      </c>
      <c r="BX31" s="54">
        <v>0</v>
      </c>
      <c r="BY31" s="54">
        <v>0</v>
      </c>
      <c r="BZ31" s="54">
        <v>125897</v>
      </c>
      <c r="CA31" s="54">
        <v>316</v>
      </c>
      <c r="CB31" s="54">
        <v>126213</v>
      </c>
      <c r="CC31" s="54">
        <v>0</v>
      </c>
      <c r="CD31" s="54">
        <v>0</v>
      </c>
      <c r="CE31" s="54">
        <v>1893588</v>
      </c>
      <c r="CF31" s="54">
        <v>33967</v>
      </c>
      <c r="CG31" s="54">
        <v>1927555</v>
      </c>
      <c r="CH31" s="54">
        <v>0</v>
      </c>
      <c r="CI31" s="54">
        <v>0</v>
      </c>
      <c r="CJ31" s="54">
        <v>1884512</v>
      </c>
      <c r="CK31" s="54">
        <v>18953</v>
      </c>
      <c r="CL31" s="54">
        <v>1903465</v>
      </c>
      <c r="CM31" s="54">
        <v>0</v>
      </c>
      <c r="CN31" s="54">
        <v>0</v>
      </c>
      <c r="CO31" s="54">
        <v>1882060</v>
      </c>
      <c r="CP31" s="54">
        <v>33967</v>
      </c>
      <c r="CQ31" s="54">
        <v>1916027</v>
      </c>
      <c r="CR31" s="54">
        <v>0</v>
      </c>
      <c r="CS31" s="54">
        <v>0</v>
      </c>
      <c r="CT31" s="54">
        <v>1872984</v>
      </c>
      <c r="CU31" s="54">
        <v>18953</v>
      </c>
      <c r="CV31" s="54">
        <v>1891937</v>
      </c>
      <c r="CW31" s="54">
        <v>0</v>
      </c>
      <c r="CX31" s="54">
        <v>0</v>
      </c>
      <c r="CY31" s="54">
        <v>716471</v>
      </c>
      <c r="CZ31" s="54">
        <v>12931</v>
      </c>
      <c r="DA31" s="54">
        <v>729402</v>
      </c>
      <c r="DB31" s="54">
        <v>0</v>
      </c>
      <c r="DC31" s="54">
        <v>0</v>
      </c>
      <c r="DD31" s="54">
        <v>713016</v>
      </c>
      <c r="DE31" s="54">
        <v>7215</v>
      </c>
      <c r="DF31" s="54">
        <v>720231</v>
      </c>
      <c r="DG31" s="54">
        <v>0</v>
      </c>
      <c r="DH31" s="54">
        <v>0</v>
      </c>
      <c r="DI31" s="54">
        <v>965862</v>
      </c>
      <c r="DJ31" s="54">
        <v>17432</v>
      </c>
      <c r="DK31" s="54">
        <v>983294</v>
      </c>
      <c r="DL31" s="54">
        <v>0</v>
      </c>
      <c r="DM31" s="54">
        <v>0</v>
      </c>
      <c r="DN31" s="54">
        <v>961205</v>
      </c>
      <c r="DO31" s="54">
        <v>9727</v>
      </c>
      <c r="DP31" s="54">
        <v>970932</v>
      </c>
      <c r="DQ31" s="54">
        <v>0</v>
      </c>
      <c r="DR31" s="54">
        <v>0</v>
      </c>
      <c r="DS31" s="54">
        <v>199727</v>
      </c>
      <c r="DT31" s="54">
        <v>3604</v>
      </c>
      <c r="DU31" s="54">
        <v>203331</v>
      </c>
      <c r="DV31" s="54">
        <v>0</v>
      </c>
      <c r="DW31" s="54">
        <v>0</v>
      </c>
      <c r="DX31" s="54">
        <v>198763</v>
      </c>
      <c r="DY31" s="54">
        <v>2011</v>
      </c>
      <c r="DZ31" s="54">
        <v>200774</v>
      </c>
      <c r="EA31" s="54">
        <v>0</v>
      </c>
      <c r="EB31" s="54">
        <v>0</v>
      </c>
      <c r="EC31" s="54">
        <v>11528</v>
      </c>
      <c r="ED31" s="54">
        <v>0</v>
      </c>
      <c r="EE31" s="54">
        <v>11528</v>
      </c>
      <c r="EF31" s="54">
        <v>0</v>
      </c>
      <c r="EG31" s="54">
        <v>0</v>
      </c>
      <c r="EH31" s="54">
        <v>11528</v>
      </c>
      <c r="EI31" s="54">
        <v>0</v>
      </c>
      <c r="EJ31" s="54">
        <v>11528</v>
      </c>
      <c r="EK31" s="54">
        <v>0</v>
      </c>
      <c r="EL31" s="54">
        <v>0</v>
      </c>
      <c r="EM31" s="54">
        <v>0</v>
      </c>
      <c r="EN31" s="54">
        <v>0</v>
      </c>
      <c r="EO31" s="54">
        <v>0</v>
      </c>
      <c r="EP31" s="54">
        <v>0</v>
      </c>
      <c r="EQ31" s="54">
        <v>0</v>
      </c>
      <c r="ER31" s="54">
        <v>0</v>
      </c>
      <c r="ES31" s="54">
        <v>0</v>
      </c>
      <c r="ET31" s="54">
        <v>0</v>
      </c>
      <c r="EU31" s="54">
        <v>0</v>
      </c>
      <c r="EV31" s="54">
        <v>0</v>
      </c>
      <c r="EW31" s="54">
        <v>0</v>
      </c>
      <c r="EX31" s="54">
        <v>0</v>
      </c>
      <c r="EY31" s="54">
        <v>0</v>
      </c>
      <c r="EZ31" s="54">
        <v>0</v>
      </c>
      <c r="FA31" s="54">
        <v>0</v>
      </c>
      <c r="FB31" s="54">
        <v>0</v>
      </c>
      <c r="FC31" s="54">
        <v>0</v>
      </c>
      <c r="FD31" s="54">
        <v>0</v>
      </c>
      <c r="FE31" s="54">
        <v>0</v>
      </c>
      <c r="FF31" s="54">
        <v>0</v>
      </c>
      <c r="FG31" s="54">
        <v>125687</v>
      </c>
      <c r="FH31" s="54">
        <v>2153</v>
      </c>
      <c r="FI31" s="54">
        <v>127840</v>
      </c>
      <c r="FJ31" s="54">
        <v>0</v>
      </c>
      <c r="FK31" s="54">
        <v>0</v>
      </c>
      <c r="FL31" s="54">
        <v>124987</v>
      </c>
      <c r="FM31" s="54">
        <v>768</v>
      </c>
      <c r="FN31" s="54">
        <v>125755</v>
      </c>
      <c r="FO31" s="54">
        <v>0</v>
      </c>
      <c r="FP31" s="54">
        <v>0</v>
      </c>
      <c r="FQ31" s="54">
        <v>263978</v>
      </c>
      <c r="FR31" s="54">
        <v>0</v>
      </c>
      <c r="FS31" s="54">
        <v>263978</v>
      </c>
      <c r="FT31" s="54">
        <v>0</v>
      </c>
      <c r="FU31" s="54">
        <v>0</v>
      </c>
      <c r="FV31" s="54">
        <v>263978</v>
      </c>
      <c r="FW31" s="54">
        <v>0</v>
      </c>
      <c r="FX31" s="54">
        <v>263978</v>
      </c>
      <c r="FY31" s="54">
        <v>0</v>
      </c>
      <c r="FZ31" s="54">
        <v>0</v>
      </c>
      <c r="GA31" s="54">
        <v>0</v>
      </c>
      <c r="GB31" s="54">
        <v>0</v>
      </c>
      <c r="GC31" s="54">
        <v>0</v>
      </c>
      <c r="GD31" s="54">
        <v>0</v>
      </c>
      <c r="GE31" s="54">
        <v>0</v>
      </c>
      <c r="GF31" s="54">
        <v>0</v>
      </c>
      <c r="GG31" s="54">
        <v>0</v>
      </c>
      <c r="GH31" s="54">
        <v>0</v>
      </c>
      <c r="GI31" s="54">
        <v>0</v>
      </c>
      <c r="GJ31" s="54">
        <v>0</v>
      </c>
      <c r="GK31" s="54">
        <v>0</v>
      </c>
      <c r="GL31" s="54">
        <v>0</v>
      </c>
      <c r="GM31" s="54">
        <v>0</v>
      </c>
      <c r="GN31" s="54">
        <v>0</v>
      </c>
      <c r="GO31" s="54">
        <v>0</v>
      </c>
      <c r="GP31" s="54">
        <v>0</v>
      </c>
      <c r="GQ31" s="54">
        <v>0</v>
      </c>
      <c r="GR31" s="54">
        <v>0</v>
      </c>
      <c r="GS31" s="54">
        <v>0</v>
      </c>
      <c r="GT31" s="54">
        <v>0</v>
      </c>
      <c r="GU31" s="54">
        <v>0</v>
      </c>
      <c r="GV31" s="54">
        <v>0</v>
      </c>
      <c r="GW31" s="54">
        <v>0</v>
      </c>
      <c r="GX31" s="54">
        <v>0</v>
      </c>
      <c r="GY31" s="54">
        <v>0</v>
      </c>
      <c r="GZ31" s="54">
        <v>0</v>
      </c>
      <c r="HA31" s="54">
        <v>0</v>
      </c>
      <c r="HB31" s="54">
        <v>0</v>
      </c>
      <c r="HC31" s="54">
        <v>0</v>
      </c>
      <c r="HD31" s="54">
        <v>0</v>
      </c>
      <c r="HE31" s="54">
        <v>0</v>
      </c>
      <c r="HF31" s="54">
        <v>0</v>
      </c>
      <c r="HG31" s="54">
        <v>0</v>
      </c>
      <c r="HH31" s="54">
        <v>0</v>
      </c>
      <c r="HI31" s="54">
        <v>0</v>
      </c>
      <c r="HJ31" s="54">
        <v>0</v>
      </c>
      <c r="HK31" s="54">
        <v>0</v>
      </c>
      <c r="HL31" s="54">
        <v>0</v>
      </c>
      <c r="HM31" s="54">
        <v>0</v>
      </c>
      <c r="HN31" s="54">
        <v>0</v>
      </c>
      <c r="HO31" s="54">
        <v>0</v>
      </c>
      <c r="HP31" s="54">
        <v>0</v>
      </c>
      <c r="HQ31" s="54">
        <v>0</v>
      </c>
      <c r="HR31" s="54">
        <v>0</v>
      </c>
      <c r="HS31" s="54">
        <v>0</v>
      </c>
      <c r="HT31" s="54">
        <v>0</v>
      </c>
      <c r="HU31" s="54">
        <v>0</v>
      </c>
      <c r="HV31" s="54">
        <v>0</v>
      </c>
      <c r="HW31" s="54">
        <v>0</v>
      </c>
      <c r="HX31" s="54">
        <v>0</v>
      </c>
      <c r="HY31" s="54">
        <v>0</v>
      </c>
      <c r="HZ31" s="54">
        <v>0</v>
      </c>
      <c r="IA31" s="54">
        <v>0</v>
      </c>
      <c r="IB31" s="54">
        <v>0</v>
      </c>
      <c r="IC31" s="54">
        <v>0</v>
      </c>
      <c r="ID31" s="54">
        <v>0</v>
      </c>
      <c r="IE31" s="54">
        <v>0</v>
      </c>
      <c r="IF31" s="54">
        <v>0</v>
      </c>
      <c r="IG31" s="54">
        <v>0</v>
      </c>
      <c r="IH31" s="54">
        <v>0</v>
      </c>
      <c r="II31" s="54">
        <v>0</v>
      </c>
      <c r="IJ31" s="54">
        <v>0</v>
      </c>
      <c r="IK31" s="54">
        <v>0</v>
      </c>
      <c r="IL31" s="54">
        <v>0</v>
      </c>
      <c r="IM31" s="54">
        <v>0</v>
      </c>
      <c r="IN31" s="54">
        <v>0</v>
      </c>
      <c r="IO31" s="54">
        <v>0</v>
      </c>
      <c r="IP31" s="54">
        <v>0</v>
      </c>
      <c r="IQ31" s="54">
        <v>0</v>
      </c>
      <c r="IR31">
        <v>0</v>
      </c>
      <c r="IS31" s="54">
        <v>0</v>
      </c>
      <c r="IT31" s="54">
        <v>0</v>
      </c>
      <c r="IU31" s="54">
        <v>0</v>
      </c>
      <c r="IV31" s="54">
        <v>0</v>
      </c>
    </row>
    <row r="32" spans="1:256" x14ac:dyDescent="0.15">
      <c r="A32" s="54" t="str">
        <f>T("473537")</f>
        <v>473537</v>
      </c>
      <c r="B32" s="54" t="s">
        <v>23</v>
      </c>
      <c r="C32" s="54">
        <v>69891</v>
      </c>
      <c r="D32" s="54">
        <v>4312</v>
      </c>
      <c r="E32" s="54">
        <v>74203</v>
      </c>
      <c r="F32" s="54">
        <v>0</v>
      </c>
      <c r="G32" s="54">
        <v>0</v>
      </c>
      <c r="H32" s="54">
        <v>69281</v>
      </c>
      <c r="I32" s="54">
        <v>3194</v>
      </c>
      <c r="J32" s="54">
        <v>72475</v>
      </c>
      <c r="K32" s="54">
        <v>0</v>
      </c>
      <c r="L32" s="54">
        <v>0</v>
      </c>
      <c r="M32" s="54">
        <v>69891</v>
      </c>
      <c r="N32" s="54">
        <v>4312</v>
      </c>
      <c r="O32" s="54">
        <v>74203</v>
      </c>
      <c r="P32" s="54">
        <v>0</v>
      </c>
      <c r="Q32" s="54">
        <v>0</v>
      </c>
      <c r="R32" s="54">
        <v>69281</v>
      </c>
      <c r="S32" s="54">
        <v>3194</v>
      </c>
      <c r="T32" s="54">
        <v>72475</v>
      </c>
      <c r="U32" s="54">
        <v>0</v>
      </c>
      <c r="V32" s="54">
        <v>0</v>
      </c>
      <c r="W32" s="54">
        <v>29693</v>
      </c>
      <c r="X32" s="54">
        <v>538</v>
      </c>
      <c r="Y32" s="54">
        <v>30231</v>
      </c>
      <c r="Z32" s="54">
        <v>0</v>
      </c>
      <c r="AA32" s="54">
        <v>0</v>
      </c>
      <c r="AB32" s="54">
        <v>29628</v>
      </c>
      <c r="AC32" s="54">
        <v>341</v>
      </c>
      <c r="AD32" s="54">
        <v>29969</v>
      </c>
      <c r="AE32" s="54">
        <v>0</v>
      </c>
      <c r="AF32" s="54">
        <v>0</v>
      </c>
      <c r="AG32" s="54">
        <v>1155</v>
      </c>
      <c r="AH32" s="54">
        <v>53</v>
      </c>
      <c r="AI32" s="54">
        <v>1208</v>
      </c>
      <c r="AJ32" s="54">
        <v>0</v>
      </c>
      <c r="AK32" s="54">
        <v>0</v>
      </c>
      <c r="AL32" s="54">
        <v>1152</v>
      </c>
      <c r="AM32" s="54">
        <v>32</v>
      </c>
      <c r="AN32" s="54">
        <v>1184</v>
      </c>
      <c r="AO32" s="54">
        <v>0</v>
      </c>
      <c r="AP32" s="54">
        <v>0</v>
      </c>
      <c r="AQ32" s="54">
        <v>25364</v>
      </c>
      <c r="AR32" s="54">
        <v>485</v>
      </c>
      <c r="AS32" s="54">
        <v>25849</v>
      </c>
      <c r="AT32" s="54">
        <v>0</v>
      </c>
      <c r="AU32" s="54">
        <v>0</v>
      </c>
      <c r="AV32" s="54">
        <v>25302</v>
      </c>
      <c r="AW32" s="54">
        <v>309</v>
      </c>
      <c r="AX32" s="54">
        <v>25611</v>
      </c>
      <c r="AY32" s="54">
        <v>0</v>
      </c>
      <c r="AZ32" s="54">
        <v>0</v>
      </c>
      <c r="BA32" s="54">
        <v>266</v>
      </c>
      <c r="BB32" s="54">
        <v>0</v>
      </c>
      <c r="BC32" s="54">
        <v>266</v>
      </c>
      <c r="BD32" s="54">
        <v>0</v>
      </c>
      <c r="BE32" s="54">
        <v>0</v>
      </c>
      <c r="BF32" s="54">
        <v>266</v>
      </c>
      <c r="BG32" s="54">
        <v>0</v>
      </c>
      <c r="BH32" s="54">
        <v>266</v>
      </c>
      <c r="BI32" s="54">
        <v>0</v>
      </c>
      <c r="BJ32" s="54">
        <v>0</v>
      </c>
      <c r="BK32" s="54">
        <v>2860</v>
      </c>
      <c r="BL32" s="54">
        <v>0</v>
      </c>
      <c r="BM32" s="54">
        <v>2860</v>
      </c>
      <c r="BN32" s="54">
        <v>0</v>
      </c>
      <c r="BO32" s="54">
        <v>0</v>
      </c>
      <c r="BP32" s="54">
        <v>2860</v>
      </c>
      <c r="BQ32" s="54">
        <v>0</v>
      </c>
      <c r="BR32" s="54">
        <v>2860</v>
      </c>
      <c r="BS32" s="54">
        <v>0</v>
      </c>
      <c r="BT32" s="54">
        <v>0</v>
      </c>
      <c r="BU32" s="54">
        <v>314</v>
      </c>
      <c r="BV32" s="54">
        <v>0</v>
      </c>
      <c r="BW32" s="54">
        <v>314</v>
      </c>
      <c r="BX32" s="54">
        <v>0</v>
      </c>
      <c r="BY32" s="54">
        <v>0</v>
      </c>
      <c r="BZ32" s="54">
        <v>314</v>
      </c>
      <c r="CA32" s="54">
        <v>0</v>
      </c>
      <c r="CB32" s="54">
        <v>314</v>
      </c>
      <c r="CC32" s="54">
        <v>0</v>
      </c>
      <c r="CD32" s="54">
        <v>0</v>
      </c>
      <c r="CE32" s="54">
        <v>33507</v>
      </c>
      <c r="CF32" s="54">
        <v>3722</v>
      </c>
      <c r="CG32" s="54">
        <v>37229</v>
      </c>
      <c r="CH32" s="54">
        <v>0</v>
      </c>
      <c r="CI32" s="54">
        <v>0</v>
      </c>
      <c r="CJ32" s="54">
        <v>32993</v>
      </c>
      <c r="CK32" s="54">
        <v>2801</v>
      </c>
      <c r="CL32" s="54">
        <v>35794</v>
      </c>
      <c r="CM32" s="54">
        <v>0</v>
      </c>
      <c r="CN32" s="54">
        <v>0</v>
      </c>
      <c r="CO32" s="54">
        <v>33488</v>
      </c>
      <c r="CP32" s="54">
        <v>3722</v>
      </c>
      <c r="CQ32" s="54">
        <v>37210</v>
      </c>
      <c r="CR32" s="54">
        <v>0</v>
      </c>
      <c r="CS32" s="54">
        <v>0</v>
      </c>
      <c r="CT32" s="54">
        <v>32974</v>
      </c>
      <c r="CU32" s="54">
        <v>2801</v>
      </c>
      <c r="CV32" s="54">
        <v>35775</v>
      </c>
      <c r="CW32" s="54">
        <v>0</v>
      </c>
      <c r="CX32" s="54">
        <v>0</v>
      </c>
      <c r="CY32" s="54">
        <v>5358</v>
      </c>
      <c r="CZ32" s="54">
        <v>596</v>
      </c>
      <c r="DA32" s="54">
        <v>5954</v>
      </c>
      <c r="DB32" s="54">
        <v>0</v>
      </c>
      <c r="DC32" s="54">
        <v>0</v>
      </c>
      <c r="DD32" s="54">
        <v>5276</v>
      </c>
      <c r="DE32" s="54">
        <v>448</v>
      </c>
      <c r="DF32" s="54">
        <v>5724</v>
      </c>
      <c r="DG32" s="54">
        <v>0</v>
      </c>
      <c r="DH32" s="54">
        <v>0</v>
      </c>
      <c r="DI32" s="54">
        <v>14735</v>
      </c>
      <c r="DJ32" s="54">
        <v>1638</v>
      </c>
      <c r="DK32" s="54">
        <v>16373</v>
      </c>
      <c r="DL32" s="54">
        <v>0</v>
      </c>
      <c r="DM32" s="54">
        <v>0</v>
      </c>
      <c r="DN32" s="54">
        <v>14508</v>
      </c>
      <c r="DO32" s="54">
        <v>1233</v>
      </c>
      <c r="DP32" s="54">
        <v>15741</v>
      </c>
      <c r="DQ32" s="54">
        <v>0</v>
      </c>
      <c r="DR32" s="54">
        <v>0</v>
      </c>
      <c r="DS32" s="54">
        <v>13395</v>
      </c>
      <c r="DT32" s="54">
        <v>1488</v>
      </c>
      <c r="DU32" s="54">
        <v>14883</v>
      </c>
      <c r="DV32" s="54">
        <v>0</v>
      </c>
      <c r="DW32" s="54">
        <v>0</v>
      </c>
      <c r="DX32" s="54">
        <v>13190</v>
      </c>
      <c r="DY32" s="54">
        <v>1120</v>
      </c>
      <c r="DZ32" s="54">
        <v>14310</v>
      </c>
      <c r="EA32" s="54">
        <v>0</v>
      </c>
      <c r="EB32" s="54">
        <v>0</v>
      </c>
      <c r="EC32" s="54">
        <v>19</v>
      </c>
      <c r="ED32" s="54">
        <v>0</v>
      </c>
      <c r="EE32" s="54">
        <v>19</v>
      </c>
      <c r="EF32" s="54">
        <v>0</v>
      </c>
      <c r="EG32" s="54">
        <v>0</v>
      </c>
      <c r="EH32" s="54">
        <v>19</v>
      </c>
      <c r="EI32" s="54">
        <v>0</v>
      </c>
      <c r="EJ32" s="54">
        <v>19</v>
      </c>
      <c r="EK32" s="54">
        <v>0</v>
      </c>
      <c r="EL32" s="54">
        <v>0</v>
      </c>
      <c r="EM32" s="54">
        <v>0</v>
      </c>
      <c r="EN32" s="54">
        <v>0</v>
      </c>
      <c r="EO32" s="54">
        <v>0</v>
      </c>
      <c r="EP32" s="54">
        <v>0</v>
      </c>
      <c r="EQ32" s="54">
        <v>0</v>
      </c>
      <c r="ER32" s="54">
        <v>0</v>
      </c>
      <c r="ES32" s="54">
        <v>0</v>
      </c>
      <c r="ET32" s="54">
        <v>0</v>
      </c>
      <c r="EU32" s="54">
        <v>0</v>
      </c>
      <c r="EV32" s="54">
        <v>0</v>
      </c>
      <c r="EW32" s="54">
        <v>0</v>
      </c>
      <c r="EX32" s="54">
        <v>0</v>
      </c>
      <c r="EY32" s="54">
        <v>0</v>
      </c>
      <c r="EZ32" s="54">
        <v>0</v>
      </c>
      <c r="FA32" s="54">
        <v>0</v>
      </c>
      <c r="FB32" s="54">
        <v>0</v>
      </c>
      <c r="FC32" s="54">
        <v>0</v>
      </c>
      <c r="FD32" s="54">
        <v>0</v>
      </c>
      <c r="FE32" s="54">
        <v>0</v>
      </c>
      <c r="FF32" s="54">
        <v>0</v>
      </c>
      <c r="FG32" s="54">
        <v>2985</v>
      </c>
      <c r="FH32" s="54">
        <v>52</v>
      </c>
      <c r="FI32" s="54">
        <v>3037</v>
      </c>
      <c r="FJ32" s="54">
        <v>0</v>
      </c>
      <c r="FK32" s="54">
        <v>0</v>
      </c>
      <c r="FL32" s="54">
        <v>2954</v>
      </c>
      <c r="FM32" s="54">
        <v>52</v>
      </c>
      <c r="FN32" s="54">
        <v>3006</v>
      </c>
      <c r="FO32" s="54">
        <v>0</v>
      </c>
      <c r="FP32" s="54">
        <v>0</v>
      </c>
      <c r="FQ32" s="54">
        <v>3706</v>
      </c>
      <c r="FR32" s="54">
        <v>0</v>
      </c>
      <c r="FS32" s="54">
        <v>3706</v>
      </c>
      <c r="FT32" s="54">
        <v>0</v>
      </c>
      <c r="FU32" s="54">
        <v>0</v>
      </c>
      <c r="FV32" s="54">
        <v>3706</v>
      </c>
      <c r="FW32" s="54">
        <v>0</v>
      </c>
      <c r="FX32" s="54">
        <v>3706</v>
      </c>
      <c r="FY32" s="54">
        <v>0</v>
      </c>
      <c r="FZ32" s="54">
        <v>0</v>
      </c>
      <c r="GA32" s="54">
        <v>0</v>
      </c>
      <c r="GB32" s="54">
        <v>0</v>
      </c>
      <c r="GC32" s="54">
        <v>0</v>
      </c>
      <c r="GD32" s="54">
        <v>0</v>
      </c>
      <c r="GE32" s="54">
        <v>0</v>
      </c>
      <c r="GF32" s="54">
        <v>0</v>
      </c>
      <c r="GG32" s="54">
        <v>0</v>
      </c>
      <c r="GH32" s="54">
        <v>0</v>
      </c>
      <c r="GI32" s="54">
        <v>0</v>
      </c>
      <c r="GJ32" s="54">
        <v>0</v>
      </c>
      <c r="GK32" s="54">
        <v>0</v>
      </c>
      <c r="GL32" s="54">
        <v>0</v>
      </c>
      <c r="GM32" s="54">
        <v>0</v>
      </c>
      <c r="GN32" s="54">
        <v>0</v>
      </c>
      <c r="GO32" s="54">
        <v>0</v>
      </c>
      <c r="GP32" s="54">
        <v>0</v>
      </c>
      <c r="GQ32" s="54">
        <v>0</v>
      </c>
      <c r="GR32" s="54">
        <v>0</v>
      </c>
      <c r="GS32" s="54">
        <v>0</v>
      </c>
      <c r="GT32" s="54">
        <v>0</v>
      </c>
      <c r="GU32" s="54">
        <v>0</v>
      </c>
      <c r="GV32" s="54">
        <v>0</v>
      </c>
      <c r="GW32" s="54">
        <v>0</v>
      </c>
      <c r="GX32" s="54">
        <v>0</v>
      </c>
      <c r="GY32" s="54">
        <v>0</v>
      </c>
      <c r="GZ32" s="54">
        <v>0</v>
      </c>
      <c r="HA32" s="54">
        <v>0</v>
      </c>
      <c r="HB32" s="54">
        <v>0</v>
      </c>
      <c r="HC32" s="54">
        <v>0</v>
      </c>
      <c r="HD32" s="54">
        <v>0</v>
      </c>
      <c r="HE32" s="54">
        <v>0</v>
      </c>
      <c r="HF32" s="54">
        <v>0</v>
      </c>
      <c r="HG32" s="54">
        <v>0</v>
      </c>
      <c r="HH32" s="54">
        <v>0</v>
      </c>
      <c r="HI32" s="54">
        <v>0</v>
      </c>
      <c r="HJ32" s="54">
        <v>0</v>
      </c>
      <c r="HK32" s="54">
        <v>0</v>
      </c>
      <c r="HL32" s="54">
        <v>0</v>
      </c>
      <c r="HM32" s="54">
        <v>0</v>
      </c>
      <c r="HN32" s="54">
        <v>0</v>
      </c>
      <c r="HO32" s="54">
        <v>0</v>
      </c>
      <c r="HP32" s="54">
        <v>0</v>
      </c>
      <c r="HQ32" s="54">
        <v>0</v>
      </c>
      <c r="HR32" s="54">
        <v>0</v>
      </c>
      <c r="HS32" s="54">
        <v>0</v>
      </c>
      <c r="HT32" s="54">
        <v>0</v>
      </c>
      <c r="HU32" s="54">
        <v>0</v>
      </c>
      <c r="HV32" s="54">
        <v>0</v>
      </c>
      <c r="HW32" s="54">
        <v>0</v>
      </c>
      <c r="HX32" s="54">
        <v>0</v>
      </c>
      <c r="HY32" s="54">
        <v>0</v>
      </c>
      <c r="HZ32" s="54">
        <v>0</v>
      </c>
      <c r="IA32" s="54">
        <v>0</v>
      </c>
      <c r="IB32" s="54">
        <v>0</v>
      </c>
      <c r="IC32" s="54">
        <v>0</v>
      </c>
      <c r="ID32" s="54">
        <v>0</v>
      </c>
      <c r="IE32" s="54">
        <v>0</v>
      </c>
      <c r="IF32" s="54">
        <v>0</v>
      </c>
      <c r="IG32" s="54">
        <v>0</v>
      </c>
      <c r="IH32" s="54">
        <v>0</v>
      </c>
      <c r="II32" s="54">
        <v>13741</v>
      </c>
      <c r="IJ32" s="54">
        <v>0</v>
      </c>
      <c r="IK32" s="54">
        <v>13741</v>
      </c>
      <c r="IL32" s="54">
        <v>0</v>
      </c>
      <c r="IM32" s="54">
        <v>0</v>
      </c>
      <c r="IN32" s="54">
        <v>13741</v>
      </c>
      <c r="IO32" s="54">
        <v>0</v>
      </c>
      <c r="IP32" s="54">
        <v>13741</v>
      </c>
      <c r="IQ32" s="54">
        <v>0</v>
      </c>
      <c r="IR32">
        <v>0</v>
      </c>
      <c r="IS32" s="54">
        <v>0</v>
      </c>
      <c r="IT32" s="54">
        <v>0</v>
      </c>
      <c r="IU32" s="54">
        <v>0</v>
      </c>
      <c r="IV32" s="54">
        <v>0</v>
      </c>
    </row>
    <row r="33" spans="1:256" x14ac:dyDescent="0.15">
      <c r="A33" s="54" t="str">
        <f>T("473545")</f>
        <v>473545</v>
      </c>
      <c r="B33" s="54" t="s">
        <v>24</v>
      </c>
      <c r="C33" s="54">
        <v>80934</v>
      </c>
      <c r="D33" s="54">
        <v>16424</v>
      </c>
      <c r="E33" s="54">
        <v>97358</v>
      </c>
      <c r="F33" s="54">
        <v>0</v>
      </c>
      <c r="G33" s="54">
        <v>0</v>
      </c>
      <c r="H33" s="54">
        <v>76115</v>
      </c>
      <c r="I33" s="54">
        <v>6191</v>
      </c>
      <c r="J33" s="54">
        <v>82306</v>
      </c>
      <c r="K33" s="54">
        <v>0</v>
      </c>
      <c r="L33" s="54">
        <v>0</v>
      </c>
      <c r="M33" s="54">
        <v>80934</v>
      </c>
      <c r="N33" s="54">
        <v>16424</v>
      </c>
      <c r="O33" s="54">
        <v>97358</v>
      </c>
      <c r="P33" s="54">
        <v>0</v>
      </c>
      <c r="Q33" s="54">
        <v>0</v>
      </c>
      <c r="R33" s="54">
        <v>76115</v>
      </c>
      <c r="S33" s="54">
        <v>6191</v>
      </c>
      <c r="T33" s="54">
        <v>82306</v>
      </c>
      <c r="U33" s="54">
        <v>0</v>
      </c>
      <c r="V33" s="54">
        <v>0</v>
      </c>
      <c r="W33" s="54">
        <v>34541</v>
      </c>
      <c r="X33" s="54">
        <v>1888</v>
      </c>
      <c r="Y33" s="54">
        <v>36429</v>
      </c>
      <c r="Z33" s="54">
        <v>0</v>
      </c>
      <c r="AA33" s="54">
        <v>0</v>
      </c>
      <c r="AB33" s="54">
        <v>32669</v>
      </c>
      <c r="AC33" s="54">
        <v>858</v>
      </c>
      <c r="AD33" s="54">
        <v>33527</v>
      </c>
      <c r="AE33" s="54">
        <v>0</v>
      </c>
      <c r="AF33" s="54">
        <v>0</v>
      </c>
      <c r="AG33" s="54">
        <v>1393</v>
      </c>
      <c r="AH33" s="54">
        <v>60</v>
      </c>
      <c r="AI33" s="54">
        <v>1453</v>
      </c>
      <c r="AJ33" s="54">
        <v>0</v>
      </c>
      <c r="AK33" s="54">
        <v>0</v>
      </c>
      <c r="AL33" s="54">
        <v>1337</v>
      </c>
      <c r="AM33" s="54">
        <v>46</v>
      </c>
      <c r="AN33" s="54">
        <v>1383</v>
      </c>
      <c r="AO33" s="54">
        <v>0</v>
      </c>
      <c r="AP33" s="54">
        <v>0</v>
      </c>
      <c r="AQ33" s="54">
        <v>30415</v>
      </c>
      <c r="AR33" s="54">
        <v>1828</v>
      </c>
      <c r="AS33" s="54">
        <v>32243</v>
      </c>
      <c r="AT33" s="54">
        <v>0</v>
      </c>
      <c r="AU33" s="54">
        <v>0</v>
      </c>
      <c r="AV33" s="54">
        <v>28599</v>
      </c>
      <c r="AW33" s="54">
        <v>812</v>
      </c>
      <c r="AX33" s="54">
        <v>29411</v>
      </c>
      <c r="AY33" s="54">
        <v>0</v>
      </c>
      <c r="AZ33" s="54">
        <v>0</v>
      </c>
      <c r="BA33" s="54">
        <v>962</v>
      </c>
      <c r="BB33" s="54">
        <v>0</v>
      </c>
      <c r="BC33" s="54">
        <v>962</v>
      </c>
      <c r="BD33" s="54">
        <v>0</v>
      </c>
      <c r="BE33" s="54">
        <v>0</v>
      </c>
      <c r="BF33" s="54">
        <v>962</v>
      </c>
      <c r="BG33" s="54">
        <v>0</v>
      </c>
      <c r="BH33" s="54">
        <v>962</v>
      </c>
      <c r="BI33" s="54">
        <v>0</v>
      </c>
      <c r="BJ33" s="54">
        <v>0</v>
      </c>
      <c r="BK33" s="54">
        <v>2398</v>
      </c>
      <c r="BL33" s="54">
        <v>0</v>
      </c>
      <c r="BM33" s="54">
        <v>2398</v>
      </c>
      <c r="BN33" s="54">
        <v>0</v>
      </c>
      <c r="BO33" s="54">
        <v>0</v>
      </c>
      <c r="BP33" s="54">
        <v>2398</v>
      </c>
      <c r="BQ33" s="54">
        <v>0</v>
      </c>
      <c r="BR33" s="54">
        <v>2398</v>
      </c>
      <c r="BS33" s="54">
        <v>0</v>
      </c>
      <c r="BT33" s="54">
        <v>0</v>
      </c>
      <c r="BU33" s="54">
        <v>335</v>
      </c>
      <c r="BV33" s="54">
        <v>0</v>
      </c>
      <c r="BW33" s="54">
        <v>335</v>
      </c>
      <c r="BX33" s="54">
        <v>0</v>
      </c>
      <c r="BY33" s="54">
        <v>0</v>
      </c>
      <c r="BZ33" s="54">
        <v>335</v>
      </c>
      <c r="CA33" s="54">
        <v>0</v>
      </c>
      <c r="CB33" s="54">
        <v>335</v>
      </c>
      <c r="CC33" s="54">
        <v>0</v>
      </c>
      <c r="CD33" s="54">
        <v>0</v>
      </c>
      <c r="CE33" s="54">
        <v>38947</v>
      </c>
      <c r="CF33" s="54">
        <v>14386</v>
      </c>
      <c r="CG33" s="54">
        <v>53333</v>
      </c>
      <c r="CH33" s="54">
        <v>0</v>
      </c>
      <c r="CI33" s="54">
        <v>0</v>
      </c>
      <c r="CJ33" s="54">
        <v>36074</v>
      </c>
      <c r="CK33" s="54">
        <v>5295</v>
      </c>
      <c r="CL33" s="54">
        <v>41369</v>
      </c>
      <c r="CM33" s="54">
        <v>0</v>
      </c>
      <c r="CN33" s="54">
        <v>0</v>
      </c>
      <c r="CO33" s="54">
        <v>38284</v>
      </c>
      <c r="CP33" s="54">
        <v>14386</v>
      </c>
      <c r="CQ33" s="54">
        <v>52670</v>
      </c>
      <c r="CR33" s="54">
        <v>0</v>
      </c>
      <c r="CS33" s="54">
        <v>0</v>
      </c>
      <c r="CT33" s="54">
        <v>35411</v>
      </c>
      <c r="CU33" s="54">
        <v>5295</v>
      </c>
      <c r="CV33" s="54">
        <v>40706</v>
      </c>
      <c r="CW33" s="54">
        <v>0</v>
      </c>
      <c r="CX33" s="54">
        <v>0</v>
      </c>
      <c r="CY33" s="54">
        <v>2464</v>
      </c>
      <c r="CZ33" s="54">
        <v>1387</v>
      </c>
      <c r="DA33" s="54">
        <v>3851</v>
      </c>
      <c r="DB33" s="54">
        <v>0</v>
      </c>
      <c r="DC33" s="54">
        <v>0</v>
      </c>
      <c r="DD33" s="54">
        <v>2254</v>
      </c>
      <c r="DE33" s="54">
        <v>398</v>
      </c>
      <c r="DF33" s="54">
        <v>2652</v>
      </c>
      <c r="DG33" s="54">
        <v>0</v>
      </c>
      <c r="DH33" s="54">
        <v>0</v>
      </c>
      <c r="DI33" s="54">
        <v>26957</v>
      </c>
      <c r="DJ33" s="54">
        <v>12999</v>
      </c>
      <c r="DK33" s="54">
        <v>39956</v>
      </c>
      <c r="DL33" s="54">
        <v>0</v>
      </c>
      <c r="DM33" s="54">
        <v>0</v>
      </c>
      <c r="DN33" s="54">
        <v>24294</v>
      </c>
      <c r="DO33" s="54">
        <v>4897</v>
      </c>
      <c r="DP33" s="54">
        <v>29191</v>
      </c>
      <c r="DQ33" s="54">
        <v>0</v>
      </c>
      <c r="DR33" s="54">
        <v>0</v>
      </c>
      <c r="DS33" s="54">
        <v>8863</v>
      </c>
      <c r="DT33" s="54">
        <v>0</v>
      </c>
      <c r="DU33" s="54">
        <v>8863</v>
      </c>
      <c r="DV33" s="54">
        <v>0</v>
      </c>
      <c r="DW33" s="54">
        <v>0</v>
      </c>
      <c r="DX33" s="54">
        <v>8863</v>
      </c>
      <c r="DY33" s="54">
        <v>0</v>
      </c>
      <c r="DZ33" s="54">
        <v>8863</v>
      </c>
      <c r="EA33" s="54">
        <v>0</v>
      </c>
      <c r="EB33" s="54">
        <v>0</v>
      </c>
      <c r="EC33" s="54">
        <v>663</v>
      </c>
      <c r="ED33" s="54">
        <v>0</v>
      </c>
      <c r="EE33" s="54">
        <v>663</v>
      </c>
      <c r="EF33" s="54">
        <v>0</v>
      </c>
      <c r="EG33" s="54">
        <v>0</v>
      </c>
      <c r="EH33" s="54">
        <v>663</v>
      </c>
      <c r="EI33" s="54">
        <v>0</v>
      </c>
      <c r="EJ33" s="54">
        <v>663</v>
      </c>
      <c r="EK33" s="54">
        <v>0</v>
      </c>
      <c r="EL33" s="54">
        <v>0</v>
      </c>
      <c r="EM33" s="54">
        <v>0</v>
      </c>
      <c r="EN33" s="54">
        <v>0</v>
      </c>
      <c r="EO33" s="54">
        <v>0</v>
      </c>
      <c r="EP33" s="54">
        <v>0</v>
      </c>
      <c r="EQ33" s="54">
        <v>0</v>
      </c>
      <c r="ER33" s="54">
        <v>0</v>
      </c>
      <c r="ES33" s="54">
        <v>0</v>
      </c>
      <c r="ET33" s="54">
        <v>0</v>
      </c>
      <c r="EU33" s="54">
        <v>0</v>
      </c>
      <c r="EV33" s="54">
        <v>0</v>
      </c>
      <c r="EW33" s="54">
        <v>0</v>
      </c>
      <c r="EX33" s="54">
        <v>0</v>
      </c>
      <c r="EY33" s="54">
        <v>0</v>
      </c>
      <c r="EZ33" s="54">
        <v>0</v>
      </c>
      <c r="FA33" s="54">
        <v>0</v>
      </c>
      <c r="FB33" s="54">
        <v>0</v>
      </c>
      <c r="FC33" s="54">
        <v>0</v>
      </c>
      <c r="FD33" s="54">
        <v>0</v>
      </c>
      <c r="FE33" s="54">
        <v>0</v>
      </c>
      <c r="FF33" s="54">
        <v>0</v>
      </c>
      <c r="FG33" s="54">
        <v>3197</v>
      </c>
      <c r="FH33" s="54">
        <v>150</v>
      </c>
      <c r="FI33" s="54">
        <v>3347</v>
      </c>
      <c r="FJ33" s="54">
        <v>0</v>
      </c>
      <c r="FK33" s="54">
        <v>0</v>
      </c>
      <c r="FL33" s="54">
        <v>3123</v>
      </c>
      <c r="FM33" s="54">
        <v>38</v>
      </c>
      <c r="FN33" s="54">
        <v>3161</v>
      </c>
      <c r="FO33" s="54">
        <v>0</v>
      </c>
      <c r="FP33" s="54">
        <v>0</v>
      </c>
      <c r="FQ33" s="54">
        <v>4249</v>
      </c>
      <c r="FR33" s="54">
        <v>0</v>
      </c>
      <c r="FS33" s="54">
        <v>4249</v>
      </c>
      <c r="FT33" s="54">
        <v>0</v>
      </c>
      <c r="FU33" s="54">
        <v>0</v>
      </c>
      <c r="FV33" s="54">
        <v>4249</v>
      </c>
      <c r="FW33" s="54">
        <v>0</v>
      </c>
      <c r="FX33" s="54">
        <v>4249</v>
      </c>
      <c r="FY33" s="54">
        <v>0</v>
      </c>
      <c r="FZ33" s="54">
        <v>0</v>
      </c>
      <c r="GA33" s="54">
        <v>0</v>
      </c>
      <c r="GB33" s="54">
        <v>0</v>
      </c>
      <c r="GC33" s="54">
        <v>0</v>
      </c>
      <c r="GD33" s="54">
        <v>0</v>
      </c>
      <c r="GE33" s="54">
        <v>0</v>
      </c>
      <c r="GF33" s="54">
        <v>0</v>
      </c>
      <c r="GG33" s="54">
        <v>0</v>
      </c>
      <c r="GH33" s="54">
        <v>0</v>
      </c>
      <c r="GI33" s="54">
        <v>0</v>
      </c>
      <c r="GJ33" s="54">
        <v>0</v>
      </c>
      <c r="GK33" s="54">
        <v>0</v>
      </c>
      <c r="GL33" s="54">
        <v>0</v>
      </c>
      <c r="GM33" s="54">
        <v>0</v>
      </c>
      <c r="GN33" s="54">
        <v>0</v>
      </c>
      <c r="GO33" s="54">
        <v>0</v>
      </c>
      <c r="GP33" s="54">
        <v>0</v>
      </c>
      <c r="GQ33" s="54">
        <v>0</v>
      </c>
      <c r="GR33" s="54">
        <v>0</v>
      </c>
      <c r="GS33" s="54">
        <v>0</v>
      </c>
      <c r="GT33" s="54">
        <v>0</v>
      </c>
      <c r="GU33" s="54">
        <v>0</v>
      </c>
      <c r="GV33" s="54">
        <v>0</v>
      </c>
      <c r="GW33" s="54">
        <v>0</v>
      </c>
      <c r="GX33" s="54">
        <v>0</v>
      </c>
      <c r="GY33" s="54">
        <v>0</v>
      </c>
      <c r="GZ33" s="54">
        <v>0</v>
      </c>
      <c r="HA33" s="54">
        <v>0</v>
      </c>
      <c r="HB33" s="54">
        <v>0</v>
      </c>
      <c r="HC33" s="54">
        <v>0</v>
      </c>
      <c r="HD33" s="54">
        <v>0</v>
      </c>
      <c r="HE33" s="54">
        <v>0</v>
      </c>
      <c r="HF33" s="54">
        <v>0</v>
      </c>
      <c r="HG33" s="54">
        <v>0</v>
      </c>
      <c r="HH33" s="54">
        <v>0</v>
      </c>
      <c r="HI33" s="54">
        <v>0</v>
      </c>
      <c r="HJ33" s="54">
        <v>0</v>
      </c>
      <c r="HK33" s="54">
        <v>0</v>
      </c>
      <c r="HL33" s="54">
        <v>0</v>
      </c>
      <c r="HM33" s="54">
        <v>0</v>
      </c>
      <c r="HN33" s="54">
        <v>0</v>
      </c>
      <c r="HO33" s="54">
        <v>0</v>
      </c>
      <c r="HP33" s="54">
        <v>0</v>
      </c>
      <c r="HQ33" s="54">
        <v>0</v>
      </c>
      <c r="HR33" s="54">
        <v>0</v>
      </c>
      <c r="HS33" s="54">
        <v>0</v>
      </c>
      <c r="HT33" s="54">
        <v>0</v>
      </c>
      <c r="HU33" s="54">
        <v>0</v>
      </c>
      <c r="HV33" s="54">
        <v>0</v>
      </c>
      <c r="HW33" s="54">
        <v>0</v>
      </c>
      <c r="HX33" s="54">
        <v>0</v>
      </c>
      <c r="HY33" s="54">
        <v>0</v>
      </c>
      <c r="HZ33" s="54">
        <v>0</v>
      </c>
      <c r="IA33" s="54">
        <v>0</v>
      </c>
      <c r="IB33" s="54">
        <v>0</v>
      </c>
      <c r="IC33" s="54">
        <v>0</v>
      </c>
      <c r="ID33" s="54">
        <v>0</v>
      </c>
      <c r="IE33" s="54">
        <v>0</v>
      </c>
      <c r="IF33" s="54">
        <v>0</v>
      </c>
      <c r="IG33" s="54">
        <v>0</v>
      </c>
      <c r="IH33" s="54">
        <v>0</v>
      </c>
      <c r="II33" s="54">
        <v>0</v>
      </c>
      <c r="IJ33" s="54">
        <v>0</v>
      </c>
      <c r="IK33" s="54">
        <v>0</v>
      </c>
      <c r="IL33" s="54">
        <v>0</v>
      </c>
      <c r="IM33" s="54">
        <v>0</v>
      </c>
      <c r="IN33" s="54">
        <v>0</v>
      </c>
      <c r="IO33" s="54">
        <v>0</v>
      </c>
      <c r="IP33" s="54">
        <v>0</v>
      </c>
      <c r="IQ33" s="54">
        <v>0</v>
      </c>
      <c r="IR33">
        <v>0</v>
      </c>
      <c r="IS33" s="54">
        <v>0</v>
      </c>
      <c r="IT33" s="54">
        <v>0</v>
      </c>
      <c r="IU33" s="54">
        <v>0</v>
      </c>
      <c r="IV33" s="54">
        <v>0</v>
      </c>
    </row>
    <row r="34" spans="1:256" x14ac:dyDescent="0.15">
      <c r="A34" s="54" t="str">
        <f>T("473553")</f>
        <v>473553</v>
      </c>
      <c r="B34" s="54" t="s">
        <v>25</v>
      </c>
      <c r="C34" s="54">
        <v>53600</v>
      </c>
      <c r="D34" s="54">
        <v>19150</v>
      </c>
      <c r="E34" s="54">
        <v>72750</v>
      </c>
      <c r="F34" s="54">
        <v>0</v>
      </c>
      <c r="G34" s="54">
        <v>0</v>
      </c>
      <c r="H34" s="54">
        <v>50779</v>
      </c>
      <c r="I34" s="54">
        <v>5550</v>
      </c>
      <c r="J34" s="54">
        <v>56329</v>
      </c>
      <c r="K34" s="54">
        <v>0</v>
      </c>
      <c r="L34" s="54">
        <v>0</v>
      </c>
      <c r="M34" s="54">
        <v>53600</v>
      </c>
      <c r="N34" s="54">
        <v>19150</v>
      </c>
      <c r="O34" s="54">
        <v>72750</v>
      </c>
      <c r="P34" s="54">
        <v>0</v>
      </c>
      <c r="Q34" s="54">
        <v>0</v>
      </c>
      <c r="R34" s="54">
        <v>50779</v>
      </c>
      <c r="S34" s="54">
        <v>5550</v>
      </c>
      <c r="T34" s="54">
        <v>56329</v>
      </c>
      <c r="U34" s="54">
        <v>0</v>
      </c>
      <c r="V34" s="54">
        <v>0</v>
      </c>
      <c r="W34" s="54">
        <v>20769</v>
      </c>
      <c r="X34" s="54">
        <v>7471</v>
      </c>
      <c r="Y34" s="54">
        <v>28240</v>
      </c>
      <c r="Z34" s="54">
        <v>0</v>
      </c>
      <c r="AA34" s="54">
        <v>0</v>
      </c>
      <c r="AB34" s="54">
        <v>19939</v>
      </c>
      <c r="AC34" s="54">
        <v>2943</v>
      </c>
      <c r="AD34" s="54">
        <v>22882</v>
      </c>
      <c r="AE34" s="54">
        <v>0</v>
      </c>
      <c r="AF34" s="54">
        <v>0</v>
      </c>
      <c r="AG34" s="54">
        <v>815</v>
      </c>
      <c r="AH34" s="54">
        <v>292</v>
      </c>
      <c r="AI34" s="54">
        <v>1107</v>
      </c>
      <c r="AJ34" s="54">
        <v>0</v>
      </c>
      <c r="AK34" s="54">
        <v>0</v>
      </c>
      <c r="AL34" s="54">
        <v>745</v>
      </c>
      <c r="AM34" s="54">
        <v>108</v>
      </c>
      <c r="AN34" s="54">
        <v>853</v>
      </c>
      <c r="AO34" s="54">
        <v>0</v>
      </c>
      <c r="AP34" s="54">
        <v>0</v>
      </c>
      <c r="AQ34" s="54">
        <v>17398</v>
      </c>
      <c r="AR34" s="54">
        <v>7179</v>
      </c>
      <c r="AS34" s="54">
        <v>24577</v>
      </c>
      <c r="AT34" s="54">
        <v>0</v>
      </c>
      <c r="AU34" s="54">
        <v>0</v>
      </c>
      <c r="AV34" s="54">
        <v>16638</v>
      </c>
      <c r="AW34" s="54">
        <v>2835</v>
      </c>
      <c r="AX34" s="54">
        <v>19473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2298</v>
      </c>
      <c r="BL34" s="54">
        <v>0</v>
      </c>
      <c r="BM34" s="54">
        <v>2298</v>
      </c>
      <c r="BN34" s="54">
        <v>0</v>
      </c>
      <c r="BO34" s="54">
        <v>0</v>
      </c>
      <c r="BP34" s="54">
        <v>2298</v>
      </c>
      <c r="BQ34" s="54">
        <v>0</v>
      </c>
      <c r="BR34" s="54">
        <v>2298</v>
      </c>
      <c r="BS34" s="54">
        <v>0</v>
      </c>
      <c r="BT34" s="54">
        <v>0</v>
      </c>
      <c r="BU34" s="54">
        <v>258</v>
      </c>
      <c r="BV34" s="54">
        <v>0</v>
      </c>
      <c r="BW34" s="54">
        <v>258</v>
      </c>
      <c r="BX34" s="54">
        <v>0</v>
      </c>
      <c r="BY34" s="54">
        <v>0</v>
      </c>
      <c r="BZ34" s="54">
        <v>258</v>
      </c>
      <c r="CA34" s="54">
        <v>0</v>
      </c>
      <c r="CB34" s="54">
        <v>258</v>
      </c>
      <c r="CC34" s="54">
        <v>0</v>
      </c>
      <c r="CD34" s="54">
        <v>0</v>
      </c>
      <c r="CE34" s="54">
        <v>25752</v>
      </c>
      <c r="CF34" s="54">
        <v>11142</v>
      </c>
      <c r="CG34" s="54">
        <v>36894</v>
      </c>
      <c r="CH34" s="54">
        <v>0</v>
      </c>
      <c r="CI34" s="54">
        <v>0</v>
      </c>
      <c r="CJ34" s="54">
        <v>23949</v>
      </c>
      <c r="CK34" s="54">
        <v>2355</v>
      </c>
      <c r="CL34" s="54">
        <v>26304</v>
      </c>
      <c r="CM34" s="54">
        <v>0</v>
      </c>
      <c r="CN34" s="54">
        <v>0</v>
      </c>
      <c r="CO34" s="54">
        <v>25277</v>
      </c>
      <c r="CP34" s="54">
        <v>11142</v>
      </c>
      <c r="CQ34" s="54">
        <v>36419</v>
      </c>
      <c r="CR34" s="54">
        <v>0</v>
      </c>
      <c r="CS34" s="54">
        <v>0</v>
      </c>
      <c r="CT34" s="54">
        <v>23474</v>
      </c>
      <c r="CU34" s="54">
        <v>2355</v>
      </c>
      <c r="CV34" s="54">
        <v>25829</v>
      </c>
      <c r="CW34" s="54">
        <v>0</v>
      </c>
      <c r="CX34" s="54">
        <v>0</v>
      </c>
      <c r="CY34" s="54">
        <v>1648</v>
      </c>
      <c r="CZ34" s="54">
        <v>1473</v>
      </c>
      <c r="DA34" s="54">
        <v>3121</v>
      </c>
      <c r="DB34" s="54">
        <v>0</v>
      </c>
      <c r="DC34" s="54">
        <v>0</v>
      </c>
      <c r="DD34" s="54">
        <v>1403</v>
      </c>
      <c r="DE34" s="54">
        <v>387</v>
      </c>
      <c r="DF34" s="54">
        <v>1790</v>
      </c>
      <c r="DG34" s="54">
        <v>0</v>
      </c>
      <c r="DH34" s="54">
        <v>0</v>
      </c>
      <c r="DI34" s="54">
        <v>14826</v>
      </c>
      <c r="DJ34" s="54">
        <v>9669</v>
      </c>
      <c r="DK34" s="54">
        <v>24495</v>
      </c>
      <c r="DL34" s="54">
        <v>0</v>
      </c>
      <c r="DM34" s="54">
        <v>0</v>
      </c>
      <c r="DN34" s="54">
        <v>13268</v>
      </c>
      <c r="DO34" s="54">
        <v>1968</v>
      </c>
      <c r="DP34" s="54">
        <v>15236</v>
      </c>
      <c r="DQ34" s="54">
        <v>0</v>
      </c>
      <c r="DR34" s="54">
        <v>0</v>
      </c>
      <c r="DS34" s="54">
        <v>8803</v>
      </c>
      <c r="DT34" s="54">
        <v>0</v>
      </c>
      <c r="DU34" s="54">
        <v>8803</v>
      </c>
      <c r="DV34" s="54">
        <v>0</v>
      </c>
      <c r="DW34" s="54">
        <v>0</v>
      </c>
      <c r="DX34" s="54">
        <v>8803</v>
      </c>
      <c r="DY34" s="54">
        <v>0</v>
      </c>
      <c r="DZ34" s="54">
        <v>8803</v>
      </c>
      <c r="EA34" s="54">
        <v>0</v>
      </c>
      <c r="EB34" s="54">
        <v>0</v>
      </c>
      <c r="EC34" s="54">
        <v>475</v>
      </c>
      <c r="ED34" s="54">
        <v>0</v>
      </c>
      <c r="EE34" s="54">
        <v>475</v>
      </c>
      <c r="EF34" s="54">
        <v>0</v>
      </c>
      <c r="EG34" s="54">
        <v>0</v>
      </c>
      <c r="EH34" s="54">
        <v>475</v>
      </c>
      <c r="EI34" s="54">
        <v>0</v>
      </c>
      <c r="EJ34" s="54">
        <v>475</v>
      </c>
      <c r="EK34" s="54">
        <v>0</v>
      </c>
      <c r="EL34" s="54">
        <v>0</v>
      </c>
      <c r="EM34" s="54">
        <v>0</v>
      </c>
      <c r="EN34" s="54">
        <v>0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</v>
      </c>
      <c r="EV34" s="54">
        <v>0</v>
      </c>
      <c r="EW34" s="54">
        <v>0</v>
      </c>
      <c r="EX34" s="54">
        <v>0</v>
      </c>
      <c r="EY34" s="54">
        <v>0</v>
      </c>
      <c r="EZ34" s="54">
        <v>0</v>
      </c>
      <c r="FA34" s="54">
        <v>0</v>
      </c>
      <c r="FB34" s="54">
        <v>0</v>
      </c>
      <c r="FC34" s="54">
        <v>0</v>
      </c>
      <c r="FD34" s="54">
        <v>0</v>
      </c>
      <c r="FE34" s="54">
        <v>0</v>
      </c>
      <c r="FF34" s="54">
        <v>0</v>
      </c>
      <c r="FG34" s="54">
        <v>3114</v>
      </c>
      <c r="FH34" s="54">
        <v>537</v>
      </c>
      <c r="FI34" s="54">
        <v>3651</v>
      </c>
      <c r="FJ34" s="54">
        <v>0</v>
      </c>
      <c r="FK34" s="54">
        <v>0</v>
      </c>
      <c r="FL34" s="54">
        <v>2926</v>
      </c>
      <c r="FM34" s="54">
        <v>252</v>
      </c>
      <c r="FN34" s="54">
        <v>3178</v>
      </c>
      <c r="FO34" s="54">
        <v>0</v>
      </c>
      <c r="FP34" s="54">
        <v>0</v>
      </c>
      <c r="FQ34" s="54">
        <v>3965</v>
      </c>
      <c r="FR34" s="54">
        <v>0</v>
      </c>
      <c r="FS34" s="54">
        <v>3965</v>
      </c>
      <c r="FT34" s="54">
        <v>0</v>
      </c>
      <c r="FU34" s="54">
        <v>0</v>
      </c>
      <c r="FV34" s="54">
        <v>3965</v>
      </c>
      <c r="FW34" s="54">
        <v>0</v>
      </c>
      <c r="FX34" s="54">
        <v>3965</v>
      </c>
      <c r="FY34" s="54">
        <v>0</v>
      </c>
      <c r="FZ34" s="54">
        <v>0</v>
      </c>
      <c r="GA34" s="54">
        <v>0</v>
      </c>
      <c r="GB34" s="54">
        <v>0</v>
      </c>
      <c r="GC34" s="54">
        <v>0</v>
      </c>
      <c r="GD34" s="54">
        <v>0</v>
      </c>
      <c r="GE34" s="54">
        <v>0</v>
      </c>
      <c r="GF34" s="54">
        <v>0</v>
      </c>
      <c r="GG34" s="54">
        <v>0</v>
      </c>
      <c r="GH34" s="54">
        <v>0</v>
      </c>
      <c r="GI34" s="54">
        <v>0</v>
      </c>
      <c r="GJ34" s="54">
        <v>0</v>
      </c>
      <c r="GK34" s="54">
        <v>0</v>
      </c>
      <c r="GL34" s="54">
        <v>0</v>
      </c>
      <c r="GM34" s="54">
        <v>0</v>
      </c>
      <c r="GN34" s="54">
        <v>0</v>
      </c>
      <c r="GO34" s="54">
        <v>0</v>
      </c>
      <c r="GP34" s="54">
        <v>0</v>
      </c>
      <c r="GQ34" s="54">
        <v>0</v>
      </c>
      <c r="GR34" s="54">
        <v>0</v>
      </c>
      <c r="GS34" s="54">
        <v>0</v>
      </c>
      <c r="GT34" s="54">
        <v>0</v>
      </c>
      <c r="GU34" s="54">
        <v>0</v>
      </c>
      <c r="GV34" s="54">
        <v>0</v>
      </c>
      <c r="GW34" s="54">
        <v>0</v>
      </c>
      <c r="GX34" s="54">
        <v>0</v>
      </c>
      <c r="GY34" s="54">
        <v>0</v>
      </c>
      <c r="GZ34" s="54">
        <v>0</v>
      </c>
      <c r="HA34" s="54">
        <v>0</v>
      </c>
      <c r="HB34" s="54">
        <v>0</v>
      </c>
      <c r="HC34" s="54">
        <v>0</v>
      </c>
      <c r="HD34" s="54">
        <v>0</v>
      </c>
      <c r="HE34" s="54">
        <v>0</v>
      </c>
      <c r="HF34" s="54">
        <v>0</v>
      </c>
      <c r="HG34" s="54">
        <v>0</v>
      </c>
      <c r="HH34" s="54">
        <v>0</v>
      </c>
      <c r="HI34" s="54">
        <v>0</v>
      </c>
      <c r="HJ34" s="54">
        <v>0</v>
      </c>
      <c r="HK34" s="54">
        <v>0</v>
      </c>
      <c r="HL34" s="54">
        <v>0</v>
      </c>
      <c r="HM34" s="54">
        <v>0</v>
      </c>
      <c r="HN34" s="54">
        <v>0</v>
      </c>
      <c r="HO34" s="54">
        <v>0</v>
      </c>
      <c r="HP34" s="54">
        <v>0</v>
      </c>
      <c r="HQ34" s="54">
        <v>0</v>
      </c>
      <c r="HR34" s="54">
        <v>0</v>
      </c>
      <c r="HS34" s="54">
        <v>0</v>
      </c>
      <c r="HT34" s="54">
        <v>0</v>
      </c>
      <c r="HU34" s="54">
        <v>0</v>
      </c>
      <c r="HV34" s="54">
        <v>0</v>
      </c>
      <c r="HW34" s="54">
        <v>0</v>
      </c>
      <c r="HX34" s="54">
        <v>0</v>
      </c>
      <c r="HY34" s="54">
        <v>0</v>
      </c>
      <c r="HZ34" s="54">
        <v>0</v>
      </c>
      <c r="IA34" s="54">
        <v>0</v>
      </c>
      <c r="IB34" s="54">
        <v>0</v>
      </c>
      <c r="IC34" s="54">
        <v>0</v>
      </c>
      <c r="ID34" s="54">
        <v>0</v>
      </c>
      <c r="IE34" s="54">
        <v>0</v>
      </c>
      <c r="IF34" s="54">
        <v>0</v>
      </c>
      <c r="IG34" s="54">
        <v>0</v>
      </c>
      <c r="IH34" s="54">
        <v>0</v>
      </c>
      <c r="II34" s="54">
        <v>0</v>
      </c>
      <c r="IJ34" s="54">
        <v>0</v>
      </c>
      <c r="IK34" s="54">
        <v>0</v>
      </c>
      <c r="IL34" s="54">
        <v>0</v>
      </c>
      <c r="IM34" s="54">
        <v>0</v>
      </c>
      <c r="IN34" s="54">
        <v>0</v>
      </c>
      <c r="IO34" s="54">
        <v>0</v>
      </c>
      <c r="IP34" s="54">
        <v>0</v>
      </c>
      <c r="IQ34" s="54">
        <v>0</v>
      </c>
      <c r="IR34">
        <v>0</v>
      </c>
      <c r="IS34" s="54">
        <v>0</v>
      </c>
      <c r="IT34" s="54">
        <v>0</v>
      </c>
      <c r="IU34" s="54">
        <v>0</v>
      </c>
      <c r="IV34" s="54">
        <v>0</v>
      </c>
    </row>
    <row r="35" spans="1:256" x14ac:dyDescent="0.15">
      <c r="A35" s="54" t="str">
        <f>T("473561")</f>
        <v>473561</v>
      </c>
      <c r="B35" s="54" t="s">
        <v>26</v>
      </c>
      <c r="C35" s="54">
        <v>25770</v>
      </c>
      <c r="D35" s="54">
        <v>1738</v>
      </c>
      <c r="E35" s="54">
        <v>27508</v>
      </c>
      <c r="F35" s="54">
        <v>0</v>
      </c>
      <c r="G35" s="54">
        <v>0</v>
      </c>
      <c r="H35" s="54">
        <v>25257</v>
      </c>
      <c r="I35" s="54">
        <v>466</v>
      </c>
      <c r="J35" s="54">
        <v>25723</v>
      </c>
      <c r="K35" s="54">
        <v>0</v>
      </c>
      <c r="L35" s="54">
        <v>0</v>
      </c>
      <c r="M35" s="54">
        <v>25770</v>
      </c>
      <c r="N35" s="54">
        <v>1738</v>
      </c>
      <c r="O35" s="54">
        <v>27508</v>
      </c>
      <c r="P35" s="54">
        <v>0</v>
      </c>
      <c r="Q35" s="54">
        <v>0</v>
      </c>
      <c r="R35" s="54">
        <v>25257</v>
      </c>
      <c r="S35" s="54">
        <v>466</v>
      </c>
      <c r="T35" s="54">
        <v>25723</v>
      </c>
      <c r="U35" s="54">
        <v>0</v>
      </c>
      <c r="V35" s="54">
        <v>0</v>
      </c>
      <c r="W35" s="54">
        <v>13617</v>
      </c>
      <c r="X35" s="54">
        <v>714</v>
      </c>
      <c r="Y35" s="54">
        <v>14331</v>
      </c>
      <c r="Z35" s="54">
        <v>0</v>
      </c>
      <c r="AA35" s="54">
        <v>0</v>
      </c>
      <c r="AB35" s="54">
        <v>13501</v>
      </c>
      <c r="AC35" s="54">
        <v>172</v>
      </c>
      <c r="AD35" s="54">
        <v>13673</v>
      </c>
      <c r="AE35" s="54">
        <v>0</v>
      </c>
      <c r="AF35" s="54">
        <v>0</v>
      </c>
      <c r="AG35" s="54">
        <v>518</v>
      </c>
      <c r="AH35" s="54">
        <v>63</v>
      </c>
      <c r="AI35" s="54">
        <v>581</v>
      </c>
      <c r="AJ35" s="54">
        <v>0</v>
      </c>
      <c r="AK35" s="54">
        <v>0</v>
      </c>
      <c r="AL35" s="54">
        <v>515</v>
      </c>
      <c r="AM35" s="54">
        <v>17</v>
      </c>
      <c r="AN35" s="54">
        <v>532</v>
      </c>
      <c r="AO35" s="54">
        <v>0</v>
      </c>
      <c r="AP35" s="54">
        <v>0</v>
      </c>
      <c r="AQ35" s="54">
        <v>10691</v>
      </c>
      <c r="AR35" s="54">
        <v>651</v>
      </c>
      <c r="AS35" s="54">
        <v>11342</v>
      </c>
      <c r="AT35" s="54">
        <v>0</v>
      </c>
      <c r="AU35" s="54">
        <v>0</v>
      </c>
      <c r="AV35" s="54">
        <v>10578</v>
      </c>
      <c r="AW35" s="54">
        <v>155</v>
      </c>
      <c r="AX35" s="54">
        <v>10733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1999</v>
      </c>
      <c r="BL35" s="54">
        <v>0</v>
      </c>
      <c r="BM35" s="54">
        <v>1999</v>
      </c>
      <c r="BN35" s="54">
        <v>0</v>
      </c>
      <c r="BO35" s="54">
        <v>0</v>
      </c>
      <c r="BP35" s="54">
        <v>1999</v>
      </c>
      <c r="BQ35" s="54">
        <v>0</v>
      </c>
      <c r="BR35" s="54">
        <v>1999</v>
      </c>
      <c r="BS35" s="54">
        <v>0</v>
      </c>
      <c r="BT35" s="54">
        <v>0</v>
      </c>
      <c r="BU35" s="54">
        <v>409</v>
      </c>
      <c r="BV35" s="54">
        <v>0</v>
      </c>
      <c r="BW35" s="54">
        <v>409</v>
      </c>
      <c r="BX35" s="54">
        <v>0</v>
      </c>
      <c r="BY35" s="54">
        <v>0</v>
      </c>
      <c r="BZ35" s="54">
        <v>409</v>
      </c>
      <c r="CA35" s="54">
        <v>0</v>
      </c>
      <c r="CB35" s="54">
        <v>409</v>
      </c>
      <c r="CC35" s="54">
        <v>0</v>
      </c>
      <c r="CD35" s="54">
        <v>0</v>
      </c>
      <c r="CE35" s="54">
        <v>8954</v>
      </c>
      <c r="CF35" s="54">
        <v>1004</v>
      </c>
      <c r="CG35" s="54">
        <v>9958</v>
      </c>
      <c r="CH35" s="54">
        <v>0</v>
      </c>
      <c r="CI35" s="54">
        <v>0</v>
      </c>
      <c r="CJ35" s="54">
        <v>8561</v>
      </c>
      <c r="CK35" s="54">
        <v>274</v>
      </c>
      <c r="CL35" s="54">
        <v>8835</v>
      </c>
      <c r="CM35" s="54">
        <v>0</v>
      </c>
      <c r="CN35" s="54">
        <v>0</v>
      </c>
      <c r="CO35" s="54">
        <v>8954</v>
      </c>
      <c r="CP35" s="54">
        <v>1004</v>
      </c>
      <c r="CQ35" s="54">
        <v>9958</v>
      </c>
      <c r="CR35" s="54">
        <v>0</v>
      </c>
      <c r="CS35" s="54">
        <v>0</v>
      </c>
      <c r="CT35" s="54">
        <v>8561</v>
      </c>
      <c r="CU35" s="54">
        <v>274</v>
      </c>
      <c r="CV35" s="54">
        <v>8835</v>
      </c>
      <c r="CW35" s="54">
        <v>0</v>
      </c>
      <c r="CX35" s="54">
        <v>0</v>
      </c>
      <c r="CY35" s="54">
        <v>418</v>
      </c>
      <c r="CZ35" s="54">
        <v>65</v>
      </c>
      <c r="DA35" s="54">
        <v>483</v>
      </c>
      <c r="DB35" s="54">
        <v>0</v>
      </c>
      <c r="DC35" s="54">
        <v>0</v>
      </c>
      <c r="DD35" s="54">
        <v>375</v>
      </c>
      <c r="DE35" s="54">
        <v>0</v>
      </c>
      <c r="DF35" s="54">
        <v>375</v>
      </c>
      <c r="DG35" s="54">
        <v>0</v>
      </c>
      <c r="DH35" s="54">
        <v>0</v>
      </c>
      <c r="DI35" s="54">
        <v>4615</v>
      </c>
      <c r="DJ35" s="54">
        <v>939</v>
      </c>
      <c r="DK35" s="54">
        <v>5554</v>
      </c>
      <c r="DL35" s="54">
        <v>0</v>
      </c>
      <c r="DM35" s="54">
        <v>0</v>
      </c>
      <c r="DN35" s="54">
        <v>4265</v>
      </c>
      <c r="DO35" s="54">
        <v>274</v>
      </c>
      <c r="DP35" s="54">
        <v>4539</v>
      </c>
      <c r="DQ35" s="54">
        <v>0</v>
      </c>
      <c r="DR35" s="54">
        <v>0</v>
      </c>
      <c r="DS35" s="54">
        <v>3921</v>
      </c>
      <c r="DT35" s="54">
        <v>0</v>
      </c>
      <c r="DU35" s="54">
        <v>3921</v>
      </c>
      <c r="DV35" s="54">
        <v>0</v>
      </c>
      <c r="DW35" s="54">
        <v>0</v>
      </c>
      <c r="DX35" s="54">
        <v>3921</v>
      </c>
      <c r="DY35" s="54">
        <v>0</v>
      </c>
      <c r="DZ35" s="54">
        <v>3921</v>
      </c>
      <c r="EA35" s="54">
        <v>0</v>
      </c>
      <c r="EB35" s="54">
        <v>0</v>
      </c>
      <c r="EC35" s="54">
        <v>0</v>
      </c>
      <c r="ED35" s="54">
        <v>0</v>
      </c>
      <c r="EE35" s="54">
        <v>0</v>
      </c>
      <c r="EF35" s="54">
        <v>0</v>
      </c>
      <c r="EG35" s="54">
        <v>0</v>
      </c>
      <c r="EH35" s="54">
        <v>0</v>
      </c>
      <c r="EI35" s="54">
        <v>0</v>
      </c>
      <c r="EJ35" s="54">
        <v>0</v>
      </c>
      <c r="EK35" s="54">
        <v>0</v>
      </c>
      <c r="EL35" s="54">
        <v>0</v>
      </c>
      <c r="EM35" s="54">
        <v>0</v>
      </c>
      <c r="EN35" s="54">
        <v>0</v>
      </c>
      <c r="EO35" s="54">
        <v>0</v>
      </c>
      <c r="EP35" s="54">
        <v>0</v>
      </c>
      <c r="EQ35" s="54">
        <v>0</v>
      </c>
      <c r="ER35" s="54">
        <v>0</v>
      </c>
      <c r="ES35" s="54">
        <v>0</v>
      </c>
      <c r="ET35" s="54">
        <v>0</v>
      </c>
      <c r="EU35" s="54">
        <v>0</v>
      </c>
      <c r="EV35" s="54">
        <v>0</v>
      </c>
      <c r="EW35" s="54">
        <v>0</v>
      </c>
      <c r="EX35" s="54">
        <v>0</v>
      </c>
      <c r="EY35" s="54">
        <v>0</v>
      </c>
      <c r="EZ35" s="54">
        <v>0</v>
      </c>
      <c r="FA35" s="54">
        <v>0</v>
      </c>
      <c r="FB35" s="54">
        <v>0</v>
      </c>
      <c r="FC35" s="54">
        <v>0</v>
      </c>
      <c r="FD35" s="54">
        <v>0</v>
      </c>
      <c r="FE35" s="54">
        <v>0</v>
      </c>
      <c r="FF35" s="54">
        <v>0</v>
      </c>
      <c r="FG35" s="54">
        <v>861</v>
      </c>
      <c r="FH35" s="54">
        <v>20</v>
      </c>
      <c r="FI35" s="54">
        <v>881</v>
      </c>
      <c r="FJ35" s="54">
        <v>0</v>
      </c>
      <c r="FK35" s="54">
        <v>0</v>
      </c>
      <c r="FL35" s="54">
        <v>857</v>
      </c>
      <c r="FM35" s="54">
        <v>20</v>
      </c>
      <c r="FN35" s="54">
        <v>877</v>
      </c>
      <c r="FO35" s="54">
        <v>0</v>
      </c>
      <c r="FP35" s="54">
        <v>0</v>
      </c>
      <c r="FQ35" s="54">
        <v>2338</v>
      </c>
      <c r="FR35" s="54">
        <v>0</v>
      </c>
      <c r="FS35" s="54">
        <v>2338</v>
      </c>
      <c r="FT35" s="54">
        <v>0</v>
      </c>
      <c r="FU35" s="54">
        <v>0</v>
      </c>
      <c r="FV35" s="54">
        <v>2338</v>
      </c>
      <c r="FW35" s="54">
        <v>0</v>
      </c>
      <c r="FX35" s="54">
        <v>2338</v>
      </c>
      <c r="FY35" s="54">
        <v>0</v>
      </c>
      <c r="FZ35" s="54">
        <v>0</v>
      </c>
      <c r="GA35" s="54">
        <v>0</v>
      </c>
      <c r="GB35" s="54">
        <v>0</v>
      </c>
      <c r="GC35" s="54">
        <v>0</v>
      </c>
      <c r="GD35" s="54">
        <v>0</v>
      </c>
      <c r="GE35" s="54">
        <v>0</v>
      </c>
      <c r="GF35" s="54">
        <v>0</v>
      </c>
      <c r="GG35" s="54">
        <v>0</v>
      </c>
      <c r="GH35" s="54">
        <v>0</v>
      </c>
      <c r="GI35" s="54">
        <v>0</v>
      </c>
      <c r="GJ35" s="54">
        <v>0</v>
      </c>
      <c r="GK35" s="54">
        <v>0</v>
      </c>
      <c r="GL35" s="54">
        <v>0</v>
      </c>
      <c r="GM35" s="54">
        <v>0</v>
      </c>
      <c r="GN35" s="54">
        <v>0</v>
      </c>
      <c r="GO35" s="54">
        <v>0</v>
      </c>
      <c r="GP35" s="54">
        <v>0</v>
      </c>
      <c r="GQ35" s="54">
        <v>0</v>
      </c>
      <c r="GR35" s="54">
        <v>0</v>
      </c>
      <c r="GS35" s="54">
        <v>0</v>
      </c>
      <c r="GT35" s="54">
        <v>0</v>
      </c>
      <c r="GU35" s="54">
        <v>0</v>
      </c>
      <c r="GV35" s="54">
        <v>0</v>
      </c>
      <c r="GW35" s="54">
        <v>0</v>
      </c>
      <c r="GX35" s="54">
        <v>0</v>
      </c>
      <c r="GY35" s="54">
        <v>0</v>
      </c>
      <c r="GZ35" s="54">
        <v>0</v>
      </c>
      <c r="HA35" s="54">
        <v>0</v>
      </c>
      <c r="HB35" s="54">
        <v>0</v>
      </c>
      <c r="HC35" s="54">
        <v>0</v>
      </c>
      <c r="HD35" s="54">
        <v>0</v>
      </c>
      <c r="HE35" s="54">
        <v>0</v>
      </c>
      <c r="HF35" s="54">
        <v>0</v>
      </c>
      <c r="HG35" s="54">
        <v>0</v>
      </c>
      <c r="HH35" s="54">
        <v>0</v>
      </c>
      <c r="HI35" s="54">
        <v>0</v>
      </c>
      <c r="HJ35" s="54">
        <v>0</v>
      </c>
      <c r="HK35" s="54">
        <v>0</v>
      </c>
      <c r="HL35" s="54">
        <v>0</v>
      </c>
      <c r="HM35" s="54">
        <v>0</v>
      </c>
      <c r="HN35" s="54">
        <v>0</v>
      </c>
      <c r="HO35" s="54">
        <v>0</v>
      </c>
      <c r="HP35" s="54">
        <v>0</v>
      </c>
      <c r="HQ35" s="54">
        <v>0</v>
      </c>
      <c r="HR35" s="54">
        <v>0</v>
      </c>
      <c r="HS35" s="54">
        <v>0</v>
      </c>
      <c r="HT35" s="54">
        <v>0</v>
      </c>
      <c r="HU35" s="54">
        <v>0</v>
      </c>
      <c r="HV35" s="54">
        <v>0</v>
      </c>
      <c r="HW35" s="54">
        <v>0</v>
      </c>
      <c r="HX35" s="54">
        <v>0</v>
      </c>
      <c r="HY35" s="54">
        <v>0</v>
      </c>
      <c r="HZ35" s="54">
        <v>0</v>
      </c>
      <c r="IA35" s="54">
        <v>0</v>
      </c>
      <c r="IB35" s="54">
        <v>0</v>
      </c>
      <c r="IC35" s="54">
        <v>0</v>
      </c>
      <c r="ID35" s="54">
        <v>0</v>
      </c>
      <c r="IE35" s="54">
        <v>0</v>
      </c>
      <c r="IF35" s="54">
        <v>0</v>
      </c>
      <c r="IG35" s="54">
        <v>0</v>
      </c>
      <c r="IH35" s="54">
        <v>0</v>
      </c>
      <c r="II35" s="54">
        <v>0</v>
      </c>
      <c r="IJ35" s="54">
        <v>0</v>
      </c>
      <c r="IK35" s="54">
        <v>0</v>
      </c>
      <c r="IL35" s="54">
        <v>0</v>
      </c>
      <c r="IM35" s="54">
        <v>0</v>
      </c>
      <c r="IN35" s="54">
        <v>0</v>
      </c>
      <c r="IO35" s="54">
        <v>0</v>
      </c>
      <c r="IP35" s="54">
        <v>0</v>
      </c>
      <c r="IQ35" s="54">
        <v>0</v>
      </c>
      <c r="IR35">
        <v>0</v>
      </c>
      <c r="IS35" s="54">
        <v>0</v>
      </c>
      <c r="IT35" s="54">
        <v>0</v>
      </c>
      <c r="IU35" s="54">
        <v>0</v>
      </c>
      <c r="IV35" s="54">
        <v>0</v>
      </c>
    </row>
    <row r="36" spans="1:256" x14ac:dyDescent="0.15">
      <c r="A36" s="54" t="str">
        <f>T("473570")</f>
        <v>473570</v>
      </c>
      <c r="B36" s="54" t="s">
        <v>27</v>
      </c>
      <c r="C36" s="54">
        <v>181122</v>
      </c>
      <c r="D36" s="54">
        <v>10553</v>
      </c>
      <c r="E36" s="54">
        <v>191675</v>
      </c>
      <c r="F36" s="54">
        <v>0</v>
      </c>
      <c r="G36" s="54">
        <v>0</v>
      </c>
      <c r="H36" s="54">
        <v>178939</v>
      </c>
      <c r="I36" s="54">
        <v>1002</v>
      </c>
      <c r="J36" s="54">
        <v>179941</v>
      </c>
      <c r="K36" s="54">
        <v>0</v>
      </c>
      <c r="L36" s="54">
        <v>0</v>
      </c>
      <c r="M36" s="54">
        <v>181122</v>
      </c>
      <c r="N36" s="54">
        <v>10553</v>
      </c>
      <c r="O36" s="54">
        <v>191675</v>
      </c>
      <c r="P36" s="54">
        <v>0</v>
      </c>
      <c r="Q36" s="54">
        <v>0</v>
      </c>
      <c r="R36" s="54">
        <v>178939</v>
      </c>
      <c r="S36" s="54">
        <v>1002</v>
      </c>
      <c r="T36" s="54">
        <v>179941</v>
      </c>
      <c r="U36" s="54">
        <v>0</v>
      </c>
      <c r="V36" s="54">
        <v>0</v>
      </c>
      <c r="W36" s="54">
        <v>86844</v>
      </c>
      <c r="X36" s="54">
        <v>1535</v>
      </c>
      <c r="Y36" s="54">
        <v>88379</v>
      </c>
      <c r="Z36" s="54">
        <v>0</v>
      </c>
      <c r="AA36" s="54">
        <v>0</v>
      </c>
      <c r="AB36" s="54">
        <v>85972</v>
      </c>
      <c r="AC36" s="54">
        <v>251</v>
      </c>
      <c r="AD36" s="54">
        <v>86223</v>
      </c>
      <c r="AE36" s="54">
        <v>0</v>
      </c>
      <c r="AF36" s="54">
        <v>0</v>
      </c>
      <c r="AG36" s="54">
        <v>1598</v>
      </c>
      <c r="AH36" s="54">
        <v>29</v>
      </c>
      <c r="AI36" s="54">
        <v>1627</v>
      </c>
      <c r="AJ36" s="54">
        <v>0</v>
      </c>
      <c r="AK36" s="54">
        <v>0</v>
      </c>
      <c r="AL36" s="54">
        <v>1575</v>
      </c>
      <c r="AM36" s="54">
        <v>7</v>
      </c>
      <c r="AN36" s="54">
        <v>1582</v>
      </c>
      <c r="AO36" s="54">
        <v>0</v>
      </c>
      <c r="AP36" s="54">
        <v>0</v>
      </c>
      <c r="AQ36" s="54">
        <v>55467</v>
      </c>
      <c r="AR36" s="54">
        <v>991</v>
      </c>
      <c r="AS36" s="54">
        <v>56458</v>
      </c>
      <c r="AT36" s="54">
        <v>0</v>
      </c>
      <c r="AU36" s="54">
        <v>0</v>
      </c>
      <c r="AV36" s="54">
        <v>54668</v>
      </c>
      <c r="AW36" s="54">
        <v>244</v>
      </c>
      <c r="AX36" s="54">
        <v>54912</v>
      </c>
      <c r="AY36" s="54">
        <v>0</v>
      </c>
      <c r="AZ36" s="54">
        <v>0</v>
      </c>
      <c r="BA36" s="54">
        <v>200</v>
      </c>
      <c r="BB36" s="54">
        <v>0</v>
      </c>
      <c r="BC36" s="54">
        <v>200</v>
      </c>
      <c r="BD36" s="54">
        <v>0</v>
      </c>
      <c r="BE36" s="54">
        <v>0</v>
      </c>
      <c r="BF36" s="54">
        <v>200</v>
      </c>
      <c r="BG36" s="54">
        <v>0</v>
      </c>
      <c r="BH36" s="54">
        <v>200</v>
      </c>
      <c r="BI36" s="54">
        <v>0</v>
      </c>
      <c r="BJ36" s="54">
        <v>0</v>
      </c>
      <c r="BK36" s="54">
        <v>4210</v>
      </c>
      <c r="BL36" s="54">
        <v>515</v>
      </c>
      <c r="BM36" s="54">
        <v>4725</v>
      </c>
      <c r="BN36" s="54">
        <v>0</v>
      </c>
      <c r="BO36" s="54">
        <v>0</v>
      </c>
      <c r="BP36" s="54">
        <v>4160</v>
      </c>
      <c r="BQ36" s="54">
        <v>0</v>
      </c>
      <c r="BR36" s="54">
        <v>4160</v>
      </c>
      <c r="BS36" s="54">
        <v>0</v>
      </c>
      <c r="BT36" s="54">
        <v>0</v>
      </c>
      <c r="BU36" s="54">
        <v>25569</v>
      </c>
      <c r="BV36" s="54">
        <v>0</v>
      </c>
      <c r="BW36" s="54">
        <v>25569</v>
      </c>
      <c r="BX36" s="54">
        <v>0</v>
      </c>
      <c r="BY36" s="54">
        <v>0</v>
      </c>
      <c r="BZ36" s="54">
        <v>25569</v>
      </c>
      <c r="CA36" s="54">
        <v>0</v>
      </c>
      <c r="CB36" s="54">
        <v>25569</v>
      </c>
      <c r="CC36" s="54">
        <v>0</v>
      </c>
      <c r="CD36" s="54">
        <v>0</v>
      </c>
      <c r="CE36" s="54">
        <v>75865</v>
      </c>
      <c r="CF36" s="54">
        <v>8264</v>
      </c>
      <c r="CG36" s="54">
        <v>84129</v>
      </c>
      <c r="CH36" s="54">
        <v>0</v>
      </c>
      <c r="CI36" s="54">
        <v>0</v>
      </c>
      <c r="CJ36" s="54">
        <v>74984</v>
      </c>
      <c r="CK36" s="54">
        <v>722</v>
      </c>
      <c r="CL36" s="54">
        <v>75706</v>
      </c>
      <c r="CM36" s="54">
        <v>0</v>
      </c>
      <c r="CN36" s="54">
        <v>0</v>
      </c>
      <c r="CO36" s="54">
        <v>66577</v>
      </c>
      <c r="CP36" s="54">
        <v>8264</v>
      </c>
      <c r="CQ36" s="54">
        <v>74841</v>
      </c>
      <c r="CR36" s="54">
        <v>0</v>
      </c>
      <c r="CS36" s="54">
        <v>0</v>
      </c>
      <c r="CT36" s="54">
        <v>65696</v>
      </c>
      <c r="CU36" s="54">
        <v>722</v>
      </c>
      <c r="CV36" s="54">
        <v>66418</v>
      </c>
      <c r="CW36" s="54">
        <v>0</v>
      </c>
      <c r="CX36" s="54">
        <v>0</v>
      </c>
      <c r="CY36" s="54">
        <v>15179</v>
      </c>
      <c r="CZ36" s="54">
        <v>1884</v>
      </c>
      <c r="DA36" s="54">
        <v>17063</v>
      </c>
      <c r="DB36" s="54">
        <v>0</v>
      </c>
      <c r="DC36" s="54">
        <v>0</v>
      </c>
      <c r="DD36" s="54">
        <v>14979</v>
      </c>
      <c r="DE36" s="54">
        <v>165</v>
      </c>
      <c r="DF36" s="54">
        <v>15144</v>
      </c>
      <c r="DG36" s="54">
        <v>0</v>
      </c>
      <c r="DH36" s="54">
        <v>0</v>
      </c>
      <c r="DI36" s="54">
        <v>18109</v>
      </c>
      <c r="DJ36" s="54">
        <v>2248</v>
      </c>
      <c r="DK36" s="54">
        <v>20357</v>
      </c>
      <c r="DL36" s="54">
        <v>0</v>
      </c>
      <c r="DM36" s="54">
        <v>0</v>
      </c>
      <c r="DN36" s="54">
        <v>17869</v>
      </c>
      <c r="DO36" s="54">
        <v>196</v>
      </c>
      <c r="DP36" s="54">
        <v>18065</v>
      </c>
      <c r="DQ36" s="54">
        <v>0</v>
      </c>
      <c r="DR36" s="54">
        <v>0</v>
      </c>
      <c r="DS36" s="54">
        <v>33289</v>
      </c>
      <c r="DT36" s="54">
        <v>4132</v>
      </c>
      <c r="DU36" s="54">
        <v>37421</v>
      </c>
      <c r="DV36" s="54">
        <v>0</v>
      </c>
      <c r="DW36" s="54">
        <v>0</v>
      </c>
      <c r="DX36" s="54">
        <v>32848</v>
      </c>
      <c r="DY36" s="54">
        <v>361</v>
      </c>
      <c r="DZ36" s="54">
        <v>33209</v>
      </c>
      <c r="EA36" s="54">
        <v>0</v>
      </c>
      <c r="EB36" s="54">
        <v>0</v>
      </c>
      <c r="EC36" s="54">
        <v>9288</v>
      </c>
      <c r="ED36" s="54">
        <v>0</v>
      </c>
      <c r="EE36" s="54">
        <v>9288</v>
      </c>
      <c r="EF36" s="54">
        <v>0</v>
      </c>
      <c r="EG36" s="54">
        <v>0</v>
      </c>
      <c r="EH36" s="54">
        <v>9288</v>
      </c>
      <c r="EI36" s="54">
        <v>0</v>
      </c>
      <c r="EJ36" s="54">
        <v>9288</v>
      </c>
      <c r="EK36" s="54">
        <v>0</v>
      </c>
      <c r="EL36" s="54">
        <v>0</v>
      </c>
      <c r="EM36" s="54">
        <v>0</v>
      </c>
      <c r="EN36" s="54">
        <v>0</v>
      </c>
      <c r="EO36" s="54">
        <v>0</v>
      </c>
      <c r="EP36" s="54">
        <v>0</v>
      </c>
      <c r="EQ36" s="54">
        <v>0</v>
      </c>
      <c r="ER36" s="54">
        <v>0</v>
      </c>
      <c r="ES36" s="54">
        <v>0</v>
      </c>
      <c r="ET36" s="54">
        <v>0</v>
      </c>
      <c r="EU36" s="54">
        <v>0</v>
      </c>
      <c r="EV36" s="54">
        <v>0</v>
      </c>
      <c r="EW36" s="54">
        <v>0</v>
      </c>
      <c r="EX36" s="54">
        <v>0</v>
      </c>
      <c r="EY36" s="54">
        <v>0</v>
      </c>
      <c r="EZ36" s="54">
        <v>0</v>
      </c>
      <c r="FA36" s="54">
        <v>0</v>
      </c>
      <c r="FB36" s="54">
        <v>0</v>
      </c>
      <c r="FC36" s="54">
        <v>0</v>
      </c>
      <c r="FD36" s="54">
        <v>0</v>
      </c>
      <c r="FE36" s="54">
        <v>0</v>
      </c>
      <c r="FF36" s="54">
        <v>0</v>
      </c>
      <c r="FG36" s="54">
        <v>6193</v>
      </c>
      <c r="FH36" s="54">
        <v>754</v>
      </c>
      <c r="FI36" s="54">
        <v>6947</v>
      </c>
      <c r="FJ36" s="54">
        <v>0</v>
      </c>
      <c r="FK36" s="54">
        <v>0</v>
      </c>
      <c r="FL36" s="54">
        <v>5763</v>
      </c>
      <c r="FM36" s="54">
        <v>29</v>
      </c>
      <c r="FN36" s="54">
        <v>5792</v>
      </c>
      <c r="FO36" s="54">
        <v>0</v>
      </c>
      <c r="FP36" s="54">
        <v>0</v>
      </c>
      <c r="FQ36" s="54">
        <v>12164</v>
      </c>
      <c r="FR36" s="54">
        <v>0</v>
      </c>
      <c r="FS36" s="54">
        <v>12164</v>
      </c>
      <c r="FT36" s="54">
        <v>0</v>
      </c>
      <c r="FU36" s="54">
        <v>0</v>
      </c>
      <c r="FV36" s="54">
        <v>12164</v>
      </c>
      <c r="FW36" s="54">
        <v>0</v>
      </c>
      <c r="FX36" s="54">
        <v>12164</v>
      </c>
      <c r="FY36" s="54">
        <v>0</v>
      </c>
      <c r="FZ36" s="54">
        <v>0</v>
      </c>
      <c r="GA36" s="54">
        <v>56</v>
      </c>
      <c r="GB36" s="54">
        <v>0</v>
      </c>
      <c r="GC36" s="54">
        <v>56</v>
      </c>
      <c r="GD36" s="54">
        <v>0</v>
      </c>
      <c r="GE36" s="54">
        <v>0</v>
      </c>
      <c r="GF36" s="54">
        <v>56</v>
      </c>
      <c r="GG36" s="54">
        <v>0</v>
      </c>
      <c r="GH36" s="54">
        <v>56</v>
      </c>
      <c r="GI36" s="54">
        <v>0</v>
      </c>
      <c r="GJ36" s="54">
        <v>0</v>
      </c>
      <c r="GK36" s="54">
        <v>0</v>
      </c>
      <c r="GL36" s="54">
        <v>0</v>
      </c>
      <c r="GM36" s="54">
        <v>0</v>
      </c>
      <c r="GN36" s="54">
        <v>0</v>
      </c>
      <c r="GO36" s="54">
        <v>0</v>
      </c>
      <c r="GP36" s="54">
        <v>0</v>
      </c>
      <c r="GQ36" s="54">
        <v>0</v>
      </c>
      <c r="GR36" s="54">
        <v>0</v>
      </c>
      <c r="GS36" s="54">
        <v>0</v>
      </c>
      <c r="GT36" s="54">
        <v>0</v>
      </c>
      <c r="GU36" s="54">
        <v>0</v>
      </c>
      <c r="GV36" s="54">
        <v>0</v>
      </c>
      <c r="GW36" s="54">
        <v>0</v>
      </c>
      <c r="GX36" s="54">
        <v>0</v>
      </c>
      <c r="GY36" s="54">
        <v>0</v>
      </c>
      <c r="GZ36" s="54">
        <v>0</v>
      </c>
      <c r="HA36" s="54">
        <v>0</v>
      </c>
      <c r="HB36" s="54">
        <v>0</v>
      </c>
      <c r="HC36" s="54">
        <v>0</v>
      </c>
      <c r="HD36" s="54">
        <v>0</v>
      </c>
      <c r="HE36" s="54">
        <v>0</v>
      </c>
      <c r="HF36" s="54">
        <v>0</v>
      </c>
      <c r="HG36" s="54">
        <v>0</v>
      </c>
      <c r="HH36" s="54">
        <v>0</v>
      </c>
      <c r="HI36" s="54">
        <v>0</v>
      </c>
      <c r="HJ36" s="54">
        <v>0</v>
      </c>
      <c r="HK36" s="54">
        <v>0</v>
      </c>
      <c r="HL36" s="54">
        <v>0</v>
      </c>
      <c r="HM36" s="54">
        <v>0</v>
      </c>
      <c r="HN36" s="54">
        <v>0</v>
      </c>
      <c r="HO36" s="54">
        <v>0</v>
      </c>
      <c r="HP36" s="54">
        <v>0</v>
      </c>
      <c r="HQ36" s="54">
        <v>0</v>
      </c>
      <c r="HR36" s="54">
        <v>0</v>
      </c>
      <c r="HS36" s="54">
        <v>0</v>
      </c>
      <c r="HT36" s="54">
        <v>0</v>
      </c>
      <c r="HU36" s="54">
        <v>0</v>
      </c>
      <c r="HV36" s="54">
        <v>0</v>
      </c>
      <c r="HW36" s="54">
        <v>0</v>
      </c>
      <c r="HX36" s="54">
        <v>0</v>
      </c>
      <c r="HY36" s="54">
        <v>0</v>
      </c>
      <c r="HZ36" s="54">
        <v>0</v>
      </c>
      <c r="IA36" s="54">
        <v>0</v>
      </c>
      <c r="IB36" s="54">
        <v>0</v>
      </c>
      <c r="IC36" s="54">
        <v>0</v>
      </c>
      <c r="ID36" s="54">
        <v>0</v>
      </c>
      <c r="IE36" s="54">
        <v>0</v>
      </c>
      <c r="IF36" s="54">
        <v>0</v>
      </c>
      <c r="IG36" s="54">
        <v>0</v>
      </c>
      <c r="IH36" s="54">
        <v>0</v>
      </c>
      <c r="II36" s="54">
        <v>0</v>
      </c>
      <c r="IJ36" s="54">
        <v>0</v>
      </c>
      <c r="IK36" s="54">
        <v>0</v>
      </c>
      <c r="IL36" s="54">
        <v>0</v>
      </c>
      <c r="IM36" s="54">
        <v>0</v>
      </c>
      <c r="IN36" s="54">
        <v>0</v>
      </c>
      <c r="IO36" s="54">
        <v>0</v>
      </c>
      <c r="IP36" s="54">
        <v>0</v>
      </c>
      <c r="IQ36" s="54">
        <v>0</v>
      </c>
      <c r="IR36">
        <v>0</v>
      </c>
      <c r="IS36" s="54">
        <v>0</v>
      </c>
      <c r="IT36" s="54">
        <v>0</v>
      </c>
      <c r="IU36" s="54">
        <v>0</v>
      </c>
      <c r="IV36" s="54">
        <v>0</v>
      </c>
    </row>
    <row r="37" spans="1:256" x14ac:dyDescent="0.15">
      <c r="A37" s="54" t="str">
        <f>T("473588")</f>
        <v>473588</v>
      </c>
      <c r="B37" s="54" t="s">
        <v>28</v>
      </c>
      <c r="C37" s="54">
        <v>94832</v>
      </c>
      <c r="D37" s="54">
        <v>2049</v>
      </c>
      <c r="E37" s="54">
        <v>96881</v>
      </c>
      <c r="F37" s="54">
        <v>0</v>
      </c>
      <c r="G37" s="54">
        <v>0</v>
      </c>
      <c r="H37" s="54">
        <v>93459</v>
      </c>
      <c r="I37" s="54">
        <v>644</v>
      </c>
      <c r="J37" s="54">
        <v>94103</v>
      </c>
      <c r="K37" s="54">
        <v>0</v>
      </c>
      <c r="L37" s="54">
        <v>0</v>
      </c>
      <c r="M37" s="54">
        <v>94832</v>
      </c>
      <c r="N37" s="54">
        <v>2049</v>
      </c>
      <c r="O37" s="54">
        <v>96881</v>
      </c>
      <c r="P37" s="54">
        <v>0</v>
      </c>
      <c r="Q37" s="54">
        <v>0</v>
      </c>
      <c r="R37" s="54">
        <v>93459</v>
      </c>
      <c r="S37" s="54">
        <v>644</v>
      </c>
      <c r="T37" s="54">
        <v>94103</v>
      </c>
      <c r="U37" s="54">
        <v>0</v>
      </c>
      <c r="V37" s="54">
        <v>0</v>
      </c>
      <c r="W37" s="54">
        <v>51694</v>
      </c>
      <c r="X37" s="54">
        <v>1637</v>
      </c>
      <c r="Y37" s="54">
        <v>53331</v>
      </c>
      <c r="Z37" s="54">
        <v>0</v>
      </c>
      <c r="AA37" s="54">
        <v>0</v>
      </c>
      <c r="AB37" s="54">
        <v>50575</v>
      </c>
      <c r="AC37" s="54">
        <v>351</v>
      </c>
      <c r="AD37" s="54">
        <v>50926</v>
      </c>
      <c r="AE37" s="54">
        <v>0</v>
      </c>
      <c r="AF37" s="54">
        <v>0</v>
      </c>
      <c r="AG37" s="54">
        <v>1123</v>
      </c>
      <c r="AH37" s="54">
        <v>53</v>
      </c>
      <c r="AI37" s="54">
        <v>1176</v>
      </c>
      <c r="AJ37" s="54">
        <v>0</v>
      </c>
      <c r="AK37" s="54">
        <v>0</v>
      </c>
      <c r="AL37" s="54">
        <v>1088</v>
      </c>
      <c r="AM37" s="54">
        <v>17</v>
      </c>
      <c r="AN37" s="54">
        <v>1105</v>
      </c>
      <c r="AO37" s="54">
        <v>0</v>
      </c>
      <c r="AP37" s="54">
        <v>0</v>
      </c>
      <c r="AQ37" s="54">
        <v>35465</v>
      </c>
      <c r="AR37" s="54">
        <v>1584</v>
      </c>
      <c r="AS37" s="54">
        <v>37049</v>
      </c>
      <c r="AT37" s="54">
        <v>0</v>
      </c>
      <c r="AU37" s="54">
        <v>0</v>
      </c>
      <c r="AV37" s="54">
        <v>34381</v>
      </c>
      <c r="AW37" s="54">
        <v>334</v>
      </c>
      <c r="AX37" s="54">
        <v>34715</v>
      </c>
      <c r="AY37" s="54">
        <v>0</v>
      </c>
      <c r="AZ37" s="54">
        <v>0</v>
      </c>
      <c r="BA37" s="54">
        <v>33</v>
      </c>
      <c r="BB37" s="54">
        <v>0</v>
      </c>
      <c r="BC37" s="54">
        <v>33</v>
      </c>
      <c r="BD37" s="54">
        <v>0</v>
      </c>
      <c r="BE37" s="54">
        <v>0</v>
      </c>
      <c r="BF37" s="54">
        <v>33</v>
      </c>
      <c r="BG37" s="54">
        <v>0</v>
      </c>
      <c r="BH37" s="54">
        <v>33</v>
      </c>
      <c r="BI37" s="54">
        <v>0</v>
      </c>
      <c r="BJ37" s="54">
        <v>0</v>
      </c>
      <c r="BK37" s="54">
        <v>2362</v>
      </c>
      <c r="BL37" s="54">
        <v>0</v>
      </c>
      <c r="BM37" s="54">
        <v>2362</v>
      </c>
      <c r="BN37" s="54">
        <v>0</v>
      </c>
      <c r="BO37" s="54">
        <v>0</v>
      </c>
      <c r="BP37" s="54">
        <v>2362</v>
      </c>
      <c r="BQ37" s="54">
        <v>0</v>
      </c>
      <c r="BR37" s="54">
        <v>2362</v>
      </c>
      <c r="BS37" s="54">
        <v>0</v>
      </c>
      <c r="BT37" s="54">
        <v>0</v>
      </c>
      <c r="BU37" s="54">
        <v>12744</v>
      </c>
      <c r="BV37" s="54">
        <v>0</v>
      </c>
      <c r="BW37" s="54">
        <v>12744</v>
      </c>
      <c r="BX37" s="54">
        <v>0</v>
      </c>
      <c r="BY37" s="54">
        <v>0</v>
      </c>
      <c r="BZ37" s="54">
        <v>12744</v>
      </c>
      <c r="CA37" s="54">
        <v>0</v>
      </c>
      <c r="CB37" s="54">
        <v>12744</v>
      </c>
      <c r="CC37" s="54">
        <v>0</v>
      </c>
      <c r="CD37" s="54">
        <v>0</v>
      </c>
      <c r="CE37" s="54">
        <v>34929</v>
      </c>
      <c r="CF37" s="54">
        <v>342</v>
      </c>
      <c r="CG37" s="54">
        <v>35271</v>
      </c>
      <c r="CH37" s="54">
        <v>0</v>
      </c>
      <c r="CI37" s="54">
        <v>0</v>
      </c>
      <c r="CJ37" s="54">
        <v>34802</v>
      </c>
      <c r="CK37" s="54">
        <v>274</v>
      </c>
      <c r="CL37" s="54">
        <v>35076</v>
      </c>
      <c r="CM37" s="54">
        <v>0</v>
      </c>
      <c r="CN37" s="54">
        <v>0</v>
      </c>
      <c r="CO37" s="54">
        <v>27665</v>
      </c>
      <c r="CP37" s="54">
        <v>342</v>
      </c>
      <c r="CQ37" s="54">
        <v>28007</v>
      </c>
      <c r="CR37" s="54">
        <v>0</v>
      </c>
      <c r="CS37" s="54">
        <v>0</v>
      </c>
      <c r="CT37" s="54">
        <v>27538</v>
      </c>
      <c r="CU37" s="54">
        <v>274</v>
      </c>
      <c r="CV37" s="54">
        <v>27812</v>
      </c>
      <c r="CW37" s="54">
        <v>0</v>
      </c>
      <c r="CX37" s="54">
        <v>0</v>
      </c>
      <c r="CY37" s="54">
        <v>2149</v>
      </c>
      <c r="CZ37" s="54">
        <v>185</v>
      </c>
      <c r="DA37" s="54">
        <v>2334</v>
      </c>
      <c r="DB37" s="54">
        <v>0</v>
      </c>
      <c r="DC37" s="54">
        <v>0</v>
      </c>
      <c r="DD37" s="54">
        <v>2148</v>
      </c>
      <c r="DE37" s="54">
        <v>148</v>
      </c>
      <c r="DF37" s="54">
        <v>2296</v>
      </c>
      <c r="DG37" s="54">
        <v>0</v>
      </c>
      <c r="DH37" s="54">
        <v>0</v>
      </c>
      <c r="DI37" s="54">
        <v>6369</v>
      </c>
      <c r="DJ37" s="54">
        <v>157</v>
      </c>
      <c r="DK37" s="54">
        <v>6526</v>
      </c>
      <c r="DL37" s="54">
        <v>0</v>
      </c>
      <c r="DM37" s="54">
        <v>0</v>
      </c>
      <c r="DN37" s="54">
        <v>6333</v>
      </c>
      <c r="DO37" s="54">
        <v>126</v>
      </c>
      <c r="DP37" s="54">
        <v>6459</v>
      </c>
      <c r="DQ37" s="54">
        <v>0</v>
      </c>
      <c r="DR37" s="54">
        <v>0</v>
      </c>
      <c r="DS37" s="54">
        <v>19147</v>
      </c>
      <c r="DT37" s="54">
        <v>0</v>
      </c>
      <c r="DU37" s="54">
        <v>19147</v>
      </c>
      <c r="DV37" s="54">
        <v>0</v>
      </c>
      <c r="DW37" s="54">
        <v>0</v>
      </c>
      <c r="DX37" s="54">
        <v>19057</v>
      </c>
      <c r="DY37" s="54">
        <v>0</v>
      </c>
      <c r="DZ37" s="54">
        <v>19057</v>
      </c>
      <c r="EA37" s="54">
        <v>0</v>
      </c>
      <c r="EB37" s="54">
        <v>0</v>
      </c>
      <c r="EC37" s="54">
        <v>7264</v>
      </c>
      <c r="ED37" s="54">
        <v>0</v>
      </c>
      <c r="EE37" s="54">
        <v>7264</v>
      </c>
      <c r="EF37" s="54">
        <v>0</v>
      </c>
      <c r="EG37" s="54">
        <v>0</v>
      </c>
      <c r="EH37" s="54">
        <v>7264</v>
      </c>
      <c r="EI37" s="54">
        <v>0</v>
      </c>
      <c r="EJ37" s="54">
        <v>7264</v>
      </c>
      <c r="EK37" s="54">
        <v>0</v>
      </c>
      <c r="EL37" s="54">
        <v>0</v>
      </c>
      <c r="EM37" s="54">
        <v>0</v>
      </c>
      <c r="EN37" s="54">
        <v>0</v>
      </c>
      <c r="EO37" s="54">
        <v>0</v>
      </c>
      <c r="EP37" s="54">
        <v>0</v>
      </c>
      <c r="EQ37" s="54">
        <v>0</v>
      </c>
      <c r="ER37" s="54">
        <v>0</v>
      </c>
      <c r="ES37" s="54">
        <v>0</v>
      </c>
      <c r="ET37" s="54">
        <v>0</v>
      </c>
      <c r="EU37" s="54">
        <v>0</v>
      </c>
      <c r="EV37" s="54">
        <v>0</v>
      </c>
      <c r="EW37" s="54">
        <v>0</v>
      </c>
      <c r="EX37" s="54">
        <v>0</v>
      </c>
      <c r="EY37" s="54">
        <v>0</v>
      </c>
      <c r="EZ37" s="54">
        <v>0</v>
      </c>
      <c r="FA37" s="54">
        <v>0</v>
      </c>
      <c r="FB37" s="54">
        <v>0</v>
      </c>
      <c r="FC37" s="54">
        <v>0</v>
      </c>
      <c r="FD37" s="54">
        <v>0</v>
      </c>
      <c r="FE37" s="54">
        <v>0</v>
      </c>
      <c r="FF37" s="54">
        <v>0</v>
      </c>
      <c r="FG37" s="54">
        <v>3022</v>
      </c>
      <c r="FH37" s="54">
        <v>70</v>
      </c>
      <c r="FI37" s="54">
        <v>3092</v>
      </c>
      <c r="FJ37" s="54">
        <v>0</v>
      </c>
      <c r="FK37" s="54">
        <v>0</v>
      </c>
      <c r="FL37" s="54">
        <v>2895</v>
      </c>
      <c r="FM37" s="54">
        <v>19</v>
      </c>
      <c r="FN37" s="54">
        <v>2914</v>
      </c>
      <c r="FO37" s="54">
        <v>0</v>
      </c>
      <c r="FP37" s="54">
        <v>0</v>
      </c>
      <c r="FQ37" s="54">
        <v>5187</v>
      </c>
      <c r="FR37" s="54">
        <v>0</v>
      </c>
      <c r="FS37" s="54">
        <v>5187</v>
      </c>
      <c r="FT37" s="54">
        <v>0</v>
      </c>
      <c r="FU37" s="54">
        <v>0</v>
      </c>
      <c r="FV37" s="54">
        <v>5187</v>
      </c>
      <c r="FW37" s="54">
        <v>0</v>
      </c>
      <c r="FX37" s="54">
        <v>5187</v>
      </c>
      <c r="FY37" s="54">
        <v>0</v>
      </c>
      <c r="FZ37" s="54">
        <v>0</v>
      </c>
      <c r="GA37" s="54">
        <v>0</v>
      </c>
      <c r="GB37" s="54">
        <v>0</v>
      </c>
      <c r="GC37" s="54">
        <v>0</v>
      </c>
      <c r="GD37" s="54">
        <v>0</v>
      </c>
      <c r="GE37" s="54">
        <v>0</v>
      </c>
      <c r="GF37" s="54">
        <v>0</v>
      </c>
      <c r="GG37" s="54">
        <v>0</v>
      </c>
      <c r="GH37" s="54">
        <v>0</v>
      </c>
      <c r="GI37" s="54">
        <v>0</v>
      </c>
      <c r="GJ37" s="54">
        <v>0</v>
      </c>
      <c r="GK37" s="54">
        <v>0</v>
      </c>
      <c r="GL37" s="54">
        <v>0</v>
      </c>
      <c r="GM37" s="54">
        <v>0</v>
      </c>
      <c r="GN37" s="54">
        <v>0</v>
      </c>
      <c r="GO37" s="54">
        <v>0</v>
      </c>
      <c r="GP37" s="54">
        <v>0</v>
      </c>
      <c r="GQ37" s="54">
        <v>0</v>
      </c>
      <c r="GR37" s="54">
        <v>0</v>
      </c>
      <c r="GS37" s="54">
        <v>0</v>
      </c>
      <c r="GT37" s="54">
        <v>0</v>
      </c>
      <c r="GU37" s="54">
        <v>0</v>
      </c>
      <c r="GV37" s="54">
        <v>0</v>
      </c>
      <c r="GW37" s="54">
        <v>0</v>
      </c>
      <c r="GX37" s="54">
        <v>0</v>
      </c>
      <c r="GY37" s="54">
        <v>0</v>
      </c>
      <c r="GZ37" s="54">
        <v>0</v>
      </c>
      <c r="HA37" s="54">
        <v>0</v>
      </c>
      <c r="HB37" s="54">
        <v>0</v>
      </c>
      <c r="HC37" s="54">
        <v>0</v>
      </c>
      <c r="HD37" s="54">
        <v>0</v>
      </c>
      <c r="HE37" s="54">
        <v>0</v>
      </c>
      <c r="HF37" s="54">
        <v>0</v>
      </c>
      <c r="HG37" s="54">
        <v>0</v>
      </c>
      <c r="HH37" s="54">
        <v>0</v>
      </c>
      <c r="HI37" s="54">
        <v>0</v>
      </c>
      <c r="HJ37" s="54">
        <v>0</v>
      </c>
      <c r="HK37" s="54">
        <v>0</v>
      </c>
      <c r="HL37" s="54">
        <v>0</v>
      </c>
      <c r="HM37" s="54">
        <v>0</v>
      </c>
      <c r="HN37" s="54">
        <v>0</v>
      </c>
      <c r="HO37" s="54">
        <v>0</v>
      </c>
      <c r="HP37" s="54">
        <v>0</v>
      </c>
      <c r="HQ37" s="54">
        <v>0</v>
      </c>
      <c r="HR37" s="54">
        <v>0</v>
      </c>
      <c r="HS37" s="54">
        <v>0</v>
      </c>
      <c r="HT37" s="54">
        <v>0</v>
      </c>
      <c r="HU37" s="54">
        <v>0</v>
      </c>
      <c r="HV37" s="54">
        <v>0</v>
      </c>
      <c r="HW37" s="54">
        <v>0</v>
      </c>
      <c r="HX37" s="54">
        <v>0</v>
      </c>
      <c r="HY37" s="54">
        <v>0</v>
      </c>
      <c r="HZ37" s="54">
        <v>0</v>
      </c>
      <c r="IA37" s="54">
        <v>0</v>
      </c>
      <c r="IB37" s="54">
        <v>0</v>
      </c>
      <c r="IC37" s="54">
        <v>0</v>
      </c>
      <c r="ID37" s="54">
        <v>0</v>
      </c>
      <c r="IE37" s="54">
        <v>0</v>
      </c>
      <c r="IF37" s="54">
        <v>0</v>
      </c>
      <c r="IG37" s="54">
        <v>0</v>
      </c>
      <c r="IH37" s="54">
        <v>0</v>
      </c>
      <c r="II37" s="54">
        <v>0</v>
      </c>
      <c r="IJ37" s="54">
        <v>0</v>
      </c>
      <c r="IK37" s="54">
        <v>0</v>
      </c>
      <c r="IL37" s="54">
        <v>0</v>
      </c>
      <c r="IM37" s="54">
        <v>0</v>
      </c>
      <c r="IN37" s="54">
        <v>0</v>
      </c>
      <c r="IO37" s="54">
        <v>0</v>
      </c>
      <c r="IP37" s="54">
        <v>0</v>
      </c>
      <c r="IQ37" s="54">
        <v>0</v>
      </c>
      <c r="IR37">
        <v>0</v>
      </c>
      <c r="IS37" s="54">
        <v>0</v>
      </c>
      <c r="IT37" s="54">
        <v>0</v>
      </c>
      <c r="IU37" s="54">
        <v>0</v>
      </c>
      <c r="IV37" s="54">
        <v>0</v>
      </c>
    </row>
    <row r="38" spans="1:256" x14ac:dyDescent="0.15">
      <c r="A38" s="54" t="str">
        <f>T("473596")</f>
        <v>473596</v>
      </c>
      <c r="B38" s="54" t="s">
        <v>29</v>
      </c>
      <c r="C38" s="54">
        <v>81423</v>
      </c>
      <c r="D38" s="54">
        <v>13003</v>
      </c>
      <c r="E38" s="54">
        <v>94426</v>
      </c>
      <c r="F38" s="54">
        <v>0</v>
      </c>
      <c r="G38" s="54">
        <v>0</v>
      </c>
      <c r="H38" s="54">
        <v>78902</v>
      </c>
      <c r="I38" s="54">
        <v>2060</v>
      </c>
      <c r="J38" s="54">
        <v>80962</v>
      </c>
      <c r="K38" s="54">
        <v>0</v>
      </c>
      <c r="L38" s="54">
        <v>0</v>
      </c>
      <c r="M38" s="54">
        <v>81423</v>
      </c>
      <c r="N38" s="54">
        <v>13003</v>
      </c>
      <c r="O38" s="54">
        <v>94426</v>
      </c>
      <c r="P38" s="54">
        <v>0</v>
      </c>
      <c r="Q38" s="54">
        <v>0</v>
      </c>
      <c r="R38" s="54">
        <v>78902</v>
      </c>
      <c r="S38" s="54">
        <v>2060</v>
      </c>
      <c r="T38" s="54">
        <v>80962</v>
      </c>
      <c r="U38" s="54">
        <v>0</v>
      </c>
      <c r="V38" s="54">
        <v>0</v>
      </c>
      <c r="W38" s="54">
        <v>40162</v>
      </c>
      <c r="X38" s="54">
        <v>1829</v>
      </c>
      <c r="Y38" s="54">
        <v>41991</v>
      </c>
      <c r="Z38" s="54">
        <v>0</v>
      </c>
      <c r="AA38" s="54">
        <v>0</v>
      </c>
      <c r="AB38" s="54">
        <v>39162</v>
      </c>
      <c r="AC38" s="54">
        <v>1046</v>
      </c>
      <c r="AD38" s="54">
        <v>40208</v>
      </c>
      <c r="AE38" s="54">
        <v>0</v>
      </c>
      <c r="AF38" s="54">
        <v>0</v>
      </c>
      <c r="AG38" s="54">
        <v>1718</v>
      </c>
      <c r="AH38" s="54">
        <v>44</v>
      </c>
      <c r="AI38" s="54">
        <v>1762</v>
      </c>
      <c r="AJ38" s="54">
        <v>0</v>
      </c>
      <c r="AK38" s="54">
        <v>0</v>
      </c>
      <c r="AL38" s="54">
        <v>1671</v>
      </c>
      <c r="AM38" s="54">
        <v>23</v>
      </c>
      <c r="AN38" s="54">
        <v>1694</v>
      </c>
      <c r="AO38" s="54">
        <v>0</v>
      </c>
      <c r="AP38" s="54">
        <v>0</v>
      </c>
      <c r="AQ38" s="54">
        <v>34698</v>
      </c>
      <c r="AR38" s="54">
        <v>1585</v>
      </c>
      <c r="AS38" s="54">
        <v>36283</v>
      </c>
      <c r="AT38" s="54">
        <v>0</v>
      </c>
      <c r="AU38" s="54">
        <v>0</v>
      </c>
      <c r="AV38" s="54">
        <v>33745</v>
      </c>
      <c r="AW38" s="54">
        <v>823</v>
      </c>
      <c r="AX38" s="54">
        <v>34568</v>
      </c>
      <c r="AY38" s="54">
        <v>0</v>
      </c>
      <c r="AZ38" s="54">
        <v>0</v>
      </c>
      <c r="BA38" s="54">
        <v>1093</v>
      </c>
      <c r="BB38" s="54">
        <v>0</v>
      </c>
      <c r="BC38" s="54">
        <v>1093</v>
      </c>
      <c r="BD38" s="54">
        <v>0</v>
      </c>
      <c r="BE38" s="54">
        <v>0</v>
      </c>
      <c r="BF38" s="54">
        <v>1093</v>
      </c>
      <c r="BG38" s="54">
        <v>0</v>
      </c>
      <c r="BH38" s="54">
        <v>1093</v>
      </c>
      <c r="BI38" s="54">
        <v>0</v>
      </c>
      <c r="BJ38" s="54">
        <v>0</v>
      </c>
      <c r="BK38" s="54">
        <v>3013</v>
      </c>
      <c r="BL38" s="54">
        <v>200</v>
      </c>
      <c r="BM38" s="54">
        <v>3213</v>
      </c>
      <c r="BN38" s="54">
        <v>0</v>
      </c>
      <c r="BO38" s="54">
        <v>0</v>
      </c>
      <c r="BP38" s="54">
        <v>3013</v>
      </c>
      <c r="BQ38" s="54">
        <v>200</v>
      </c>
      <c r="BR38" s="54">
        <v>3213</v>
      </c>
      <c r="BS38" s="54">
        <v>0</v>
      </c>
      <c r="BT38" s="54">
        <v>0</v>
      </c>
      <c r="BU38" s="54">
        <v>733</v>
      </c>
      <c r="BV38" s="54">
        <v>0</v>
      </c>
      <c r="BW38" s="54">
        <v>733</v>
      </c>
      <c r="BX38" s="54">
        <v>0</v>
      </c>
      <c r="BY38" s="54">
        <v>0</v>
      </c>
      <c r="BZ38" s="54">
        <v>733</v>
      </c>
      <c r="CA38" s="54">
        <v>0</v>
      </c>
      <c r="CB38" s="54">
        <v>733</v>
      </c>
      <c r="CC38" s="54">
        <v>0</v>
      </c>
      <c r="CD38" s="54">
        <v>0</v>
      </c>
      <c r="CE38" s="54">
        <v>29374</v>
      </c>
      <c r="CF38" s="54">
        <v>11084</v>
      </c>
      <c r="CG38" s="54">
        <v>40458</v>
      </c>
      <c r="CH38" s="54">
        <v>0</v>
      </c>
      <c r="CI38" s="54">
        <v>0</v>
      </c>
      <c r="CJ38" s="54">
        <v>27922</v>
      </c>
      <c r="CK38" s="54">
        <v>971</v>
      </c>
      <c r="CL38" s="54">
        <v>28893</v>
      </c>
      <c r="CM38" s="54">
        <v>0</v>
      </c>
      <c r="CN38" s="54">
        <v>0</v>
      </c>
      <c r="CO38" s="54">
        <v>29348</v>
      </c>
      <c r="CP38" s="54">
        <v>11084</v>
      </c>
      <c r="CQ38" s="54">
        <v>40432</v>
      </c>
      <c r="CR38" s="54">
        <v>0</v>
      </c>
      <c r="CS38" s="54">
        <v>0</v>
      </c>
      <c r="CT38" s="54">
        <v>27896</v>
      </c>
      <c r="CU38" s="54">
        <v>971</v>
      </c>
      <c r="CV38" s="54">
        <v>28867</v>
      </c>
      <c r="CW38" s="54">
        <v>0</v>
      </c>
      <c r="CX38" s="54">
        <v>0</v>
      </c>
      <c r="CY38" s="54">
        <v>3411</v>
      </c>
      <c r="CZ38" s="54">
        <v>1643</v>
      </c>
      <c r="DA38" s="54">
        <v>5054</v>
      </c>
      <c r="DB38" s="54">
        <v>0</v>
      </c>
      <c r="DC38" s="54">
        <v>0</v>
      </c>
      <c r="DD38" s="54">
        <v>3259</v>
      </c>
      <c r="DE38" s="54">
        <v>144</v>
      </c>
      <c r="DF38" s="54">
        <v>3403</v>
      </c>
      <c r="DG38" s="54">
        <v>0</v>
      </c>
      <c r="DH38" s="54">
        <v>0</v>
      </c>
      <c r="DI38" s="54">
        <v>14057</v>
      </c>
      <c r="DJ38" s="54">
        <v>9441</v>
      </c>
      <c r="DK38" s="54">
        <v>23498</v>
      </c>
      <c r="DL38" s="54">
        <v>0</v>
      </c>
      <c r="DM38" s="54">
        <v>0</v>
      </c>
      <c r="DN38" s="54">
        <v>12757</v>
      </c>
      <c r="DO38" s="54">
        <v>827</v>
      </c>
      <c r="DP38" s="54">
        <v>13584</v>
      </c>
      <c r="DQ38" s="54">
        <v>0</v>
      </c>
      <c r="DR38" s="54">
        <v>0</v>
      </c>
      <c r="DS38" s="54">
        <v>11880</v>
      </c>
      <c r="DT38" s="54">
        <v>0</v>
      </c>
      <c r="DU38" s="54">
        <v>11880</v>
      </c>
      <c r="DV38" s="54">
        <v>0</v>
      </c>
      <c r="DW38" s="54">
        <v>0</v>
      </c>
      <c r="DX38" s="54">
        <v>11880</v>
      </c>
      <c r="DY38" s="54">
        <v>0</v>
      </c>
      <c r="DZ38" s="54">
        <v>11880</v>
      </c>
      <c r="EA38" s="54">
        <v>0</v>
      </c>
      <c r="EB38" s="54">
        <v>0</v>
      </c>
      <c r="EC38" s="54">
        <v>26</v>
      </c>
      <c r="ED38" s="54">
        <v>0</v>
      </c>
      <c r="EE38" s="54">
        <v>26</v>
      </c>
      <c r="EF38" s="54">
        <v>0</v>
      </c>
      <c r="EG38" s="54">
        <v>0</v>
      </c>
      <c r="EH38" s="54">
        <v>26</v>
      </c>
      <c r="EI38" s="54">
        <v>0</v>
      </c>
      <c r="EJ38" s="54">
        <v>26</v>
      </c>
      <c r="EK38" s="54">
        <v>0</v>
      </c>
      <c r="EL38" s="54">
        <v>0</v>
      </c>
      <c r="EM38" s="54">
        <v>0</v>
      </c>
      <c r="EN38" s="54">
        <v>0</v>
      </c>
      <c r="EO38" s="54">
        <v>0</v>
      </c>
      <c r="EP38" s="54">
        <v>0</v>
      </c>
      <c r="EQ38" s="54">
        <v>0</v>
      </c>
      <c r="ER38" s="54">
        <v>0</v>
      </c>
      <c r="ES38" s="54">
        <v>0</v>
      </c>
      <c r="ET38" s="54">
        <v>0</v>
      </c>
      <c r="EU38" s="54">
        <v>0</v>
      </c>
      <c r="EV38" s="54">
        <v>0</v>
      </c>
      <c r="EW38" s="54">
        <v>0</v>
      </c>
      <c r="EX38" s="54">
        <v>0</v>
      </c>
      <c r="EY38" s="54">
        <v>0</v>
      </c>
      <c r="EZ38" s="54">
        <v>0</v>
      </c>
      <c r="FA38" s="54">
        <v>0</v>
      </c>
      <c r="FB38" s="54">
        <v>0</v>
      </c>
      <c r="FC38" s="54">
        <v>0</v>
      </c>
      <c r="FD38" s="54">
        <v>0</v>
      </c>
      <c r="FE38" s="54">
        <v>0</v>
      </c>
      <c r="FF38" s="54">
        <v>0</v>
      </c>
      <c r="FG38" s="54">
        <v>5572</v>
      </c>
      <c r="FH38" s="54">
        <v>90</v>
      </c>
      <c r="FI38" s="54">
        <v>5662</v>
      </c>
      <c r="FJ38" s="54">
        <v>0</v>
      </c>
      <c r="FK38" s="54">
        <v>0</v>
      </c>
      <c r="FL38" s="54">
        <v>5503</v>
      </c>
      <c r="FM38" s="54">
        <v>43</v>
      </c>
      <c r="FN38" s="54">
        <v>5546</v>
      </c>
      <c r="FO38" s="54">
        <v>0</v>
      </c>
      <c r="FP38" s="54">
        <v>0</v>
      </c>
      <c r="FQ38" s="54">
        <v>6315</v>
      </c>
      <c r="FR38" s="54">
        <v>0</v>
      </c>
      <c r="FS38" s="54">
        <v>6315</v>
      </c>
      <c r="FT38" s="54">
        <v>0</v>
      </c>
      <c r="FU38" s="54">
        <v>0</v>
      </c>
      <c r="FV38" s="54">
        <v>6315</v>
      </c>
      <c r="FW38" s="54">
        <v>0</v>
      </c>
      <c r="FX38" s="54">
        <v>6315</v>
      </c>
      <c r="FY38" s="54">
        <v>0</v>
      </c>
      <c r="FZ38" s="54">
        <v>0</v>
      </c>
      <c r="GA38" s="54">
        <v>0</v>
      </c>
      <c r="GB38" s="54">
        <v>0</v>
      </c>
      <c r="GC38" s="54">
        <v>0</v>
      </c>
      <c r="GD38" s="54">
        <v>0</v>
      </c>
      <c r="GE38" s="54">
        <v>0</v>
      </c>
      <c r="GF38" s="54">
        <v>0</v>
      </c>
      <c r="GG38" s="54">
        <v>0</v>
      </c>
      <c r="GH38" s="54">
        <v>0</v>
      </c>
      <c r="GI38" s="54">
        <v>0</v>
      </c>
      <c r="GJ38" s="54">
        <v>0</v>
      </c>
      <c r="GK38" s="54">
        <v>0</v>
      </c>
      <c r="GL38" s="54">
        <v>0</v>
      </c>
      <c r="GM38" s="54">
        <v>0</v>
      </c>
      <c r="GN38" s="54">
        <v>0</v>
      </c>
      <c r="GO38" s="54">
        <v>0</v>
      </c>
      <c r="GP38" s="54">
        <v>0</v>
      </c>
      <c r="GQ38" s="54">
        <v>0</v>
      </c>
      <c r="GR38" s="54">
        <v>0</v>
      </c>
      <c r="GS38" s="54">
        <v>0</v>
      </c>
      <c r="GT38" s="54">
        <v>0</v>
      </c>
      <c r="GU38" s="54">
        <v>0</v>
      </c>
      <c r="GV38" s="54">
        <v>0</v>
      </c>
      <c r="GW38" s="54">
        <v>0</v>
      </c>
      <c r="GX38" s="54">
        <v>0</v>
      </c>
      <c r="GY38" s="54">
        <v>0</v>
      </c>
      <c r="GZ38" s="54">
        <v>0</v>
      </c>
      <c r="HA38" s="54">
        <v>0</v>
      </c>
      <c r="HB38" s="54">
        <v>0</v>
      </c>
      <c r="HC38" s="54">
        <v>0</v>
      </c>
      <c r="HD38" s="54">
        <v>0</v>
      </c>
      <c r="HE38" s="54">
        <v>0</v>
      </c>
      <c r="HF38" s="54">
        <v>0</v>
      </c>
      <c r="HG38" s="54">
        <v>0</v>
      </c>
      <c r="HH38" s="54">
        <v>0</v>
      </c>
      <c r="HI38" s="54">
        <v>0</v>
      </c>
      <c r="HJ38" s="54">
        <v>0</v>
      </c>
      <c r="HK38" s="54">
        <v>0</v>
      </c>
      <c r="HL38" s="54">
        <v>0</v>
      </c>
      <c r="HM38" s="54">
        <v>0</v>
      </c>
      <c r="HN38" s="54">
        <v>0</v>
      </c>
      <c r="HO38" s="54">
        <v>0</v>
      </c>
      <c r="HP38" s="54">
        <v>0</v>
      </c>
      <c r="HQ38" s="54">
        <v>0</v>
      </c>
      <c r="HR38" s="54">
        <v>0</v>
      </c>
      <c r="HS38" s="54">
        <v>0</v>
      </c>
      <c r="HT38" s="54">
        <v>0</v>
      </c>
      <c r="HU38" s="54">
        <v>0</v>
      </c>
      <c r="HV38" s="54">
        <v>0</v>
      </c>
      <c r="HW38" s="54">
        <v>0</v>
      </c>
      <c r="HX38" s="54">
        <v>0</v>
      </c>
      <c r="HY38" s="54">
        <v>0</v>
      </c>
      <c r="HZ38" s="54">
        <v>0</v>
      </c>
      <c r="IA38" s="54">
        <v>0</v>
      </c>
      <c r="IB38" s="54">
        <v>0</v>
      </c>
      <c r="IC38" s="54">
        <v>0</v>
      </c>
      <c r="ID38" s="54">
        <v>0</v>
      </c>
      <c r="IE38" s="54">
        <v>0</v>
      </c>
      <c r="IF38" s="54">
        <v>0</v>
      </c>
      <c r="IG38" s="54">
        <v>0</v>
      </c>
      <c r="IH38" s="54">
        <v>0</v>
      </c>
      <c r="II38" s="54">
        <v>3389</v>
      </c>
      <c r="IJ38" s="54">
        <v>0</v>
      </c>
      <c r="IK38" s="54">
        <v>3389</v>
      </c>
      <c r="IL38" s="54">
        <v>0</v>
      </c>
      <c r="IM38" s="54">
        <v>0</v>
      </c>
      <c r="IN38" s="54">
        <v>3389</v>
      </c>
      <c r="IO38" s="54">
        <v>0</v>
      </c>
      <c r="IP38" s="54">
        <v>3389</v>
      </c>
      <c r="IQ38" s="54">
        <v>0</v>
      </c>
      <c r="IR38">
        <v>0</v>
      </c>
      <c r="IS38" s="54">
        <v>0</v>
      </c>
      <c r="IT38" s="54">
        <v>0</v>
      </c>
      <c r="IU38" s="54">
        <v>0</v>
      </c>
      <c r="IV38" s="54">
        <v>0</v>
      </c>
    </row>
    <row r="39" spans="1:256" x14ac:dyDescent="0.15">
      <c r="A39" s="54" t="str">
        <f>T("473600")</f>
        <v>473600</v>
      </c>
      <c r="B39" s="54" t="s">
        <v>30</v>
      </c>
      <c r="C39" s="54">
        <v>113284</v>
      </c>
      <c r="D39" s="54">
        <v>28379</v>
      </c>
      <c r="E39" s="54">
        <v>141663</v>
      </c>
      <c r="F39" s="54">
        <v>0</v>
      </c>
      <c r="G39" s="54">
        <v>0</v>
      </c>
      <c r="H39" s="54">
        <v>107827</v>
      </c>
      <c r="I39" s="54">
        <v>5819</v>
      </c>
      <c r="J39" s="54">
        <v>113646</v>
      </c>
      <c r="K39" s="54">
        <v>0</v>
      </c>
      <c r="L39" s="54">
        <v>0</v>
      </c>
      <c r="M39" s="54">
        <v>113284</v>
      </c>
      <c r="N39" s="54">
        <v>28379</v>
      </c>
      <c r="O39" s="54">
        <v>141663</v>
      </c>
      <c r="P39" s="54">
        <v>0</v>
      </c>
      <c r="Q39" s="54">
        <v>0</v>
      </c>
      <c r="R39" s="54">
        <v>107827</v>
      </c>
      <c r="S39" s="54">
        <v>5819</v>
      </c>
      <c r="T39" s="54">
        <v>113646</v>
      </c>
      <c r="U39" s="54">
        <v>0</v>
      </c>
      <c r="V39" s="54">
        <v>0</v>
      </c>
      <c r="W39" s="54">
        <v>48892</v>
      </c>
      <c r="X39" s="54">
        <v>4277</v>
      </c>
      <c r="Y39" s="54">
        <v>53169</v>
      </c>
      <c r="Z39" s="54">
        <v>0</v>
      </c>
      <c r="AA39" s="54">
        <v>0</v>
      </c>
      <c r="AB39" s="54">
        <v>47435</v>
      </c>
      <c r="AC39" s="54">
        <v>1137</v>
      </c>
      <c r="AD39" s="54">
        <v>48572</v>
      </c>
      <c r="AE39" s="54">
        <v>0</v>
      </c>
      <c r="AF39" s="54">
        <v>0</v>
      </c>
      <c r="AG39" s="54">
        <v>1669</v>
      </c>
      <c r="AH39" s="54">
        <v>162</v>
      </c>
      <c r="AI39" s="54">
        <v>1831</v>
      </c>
      <c r="AJ39" s="54">
        <v>0</v>
      </c>
      <c r="AK39" s="54">
        <v>0</v>
      </c>
      <c r="AL39" s="54">
        <v>1611</v>
      </c>
      <c r="AM39" s="54">
        <v>42</v>
      </c>
      <c r="AN39" s="54">
        <v>1653</v>
      </c>
      <c r="AO39" s="54">
        <v>0</v>
      </c>
      <c r="AP39" s="54">
        <v>0</v>
      </c>
      <c r="AQ39" s="54">
        <v>40056</v>
      </c>
      <c r="AR39" s="54">
        <v>3890</v>
      </c>
      <c r="AS39" s="54">
        <v>43946</v>
      </c>
      <c r="AT39" s="54">
        <v>0</v>
      </c>
      <c r="AU39" s="54">
        <v>0</v>
      </c>
      <c r="AV39" s="54">
        <v>38657</v>
      </c>
      <c r="AW39" s="54">
        <v>1021</v>
      </c>
      <c r="AX39" s="54">
        <v>39678</v>
      </c>
      <c r="AY39" s="54">
        <v>0</v>
      </c>
      <c r="AZ39" s="54">
        <v>0</v>
      </c>
      <c r="BA39" s="54">
        <v>705</v>
      </c>
      <c r="BB39" s="54">
        <v>0</v>
      </c>
      <c r="BC39" s="54">
        <v>705</v>
      </c>
      <c r="BD39" s="54">
        <v>0</v>
      </c>
      <c r="BE39" s="54">
        <v>0</v>
      </c>
      <c r="BF39" s="54">
        <v>705</v>
      </c>
      <c r="BG39" s="54">
        <v>0</v>
      </c>
      <c r="BH39" s="54">
        <v>705</v>
      </c>
      <c r="BI39" s="54">
        <v>0</v>
      </c>
      <c r="BJ39" s="54">
        <v>0</v>
      </c>
      <c r="BK39" s="54">
        <v>6656</v>
      </c>
      <c r="BL39" s="54">
        <v>165</v>
      </c>
      <c r="BM39" s="54">
        <v>6821</v>
      </c>
      <c r="BN39" s="54">
        <v>0</v>
      </c>
      <c r="BO39" s="54">
        <v>0</v>
      </c>
      <c r="BP39" s="54">
        <v>6656</v>
      </c>
      <c r="BQ39" s="54">
        <v>65</v>
      </c>
      <c r="BR39" s="54">
        <v>6721</v>
      </c>
      <c r="BS39" s="54">
        <v>0</v>
      </c>
      <c r="BT39" s="54">
        <v>0</v>
      </c>
      <c r="BU39" s="54">
        <v>511</v>
      </c>
      <c r="BV39" s="54">
        <v>60</v>
      </c>
      <c r="BW39" s="54">
        <v>571</v>
      </c>
      <c r="BX39" s="54">
        <v>0</v>
      </c>
      <c r="BY39" s="54">
        <v>0</v>
      </c>
      <c r="BZ39" s="54">
        <v>511</v>
      </c>
      <c r="CA39" s="54">
        <v>9</v>
      </c>
      <c r="CB39" s="54">
        <v>520</v>
      </c>
      <c r="CC39" s="54">
        <v>0</v>
      </c>
      <c r="CD39" s="54">
        <v>0</v>
      </c>
      <c r="CE39" s="54">
        <v>47814</v>
      </c>
      <c r="CF39" s="54">
        <v>22995</v>
      </c>
      <c r="CG39" s="54">
        <v>70809</v>
      </c>
      <c r="CH39" s="54">
        <v>0</v>
      </c>
      <c r="CI39" s="54">
        <v>0</v>
      </c>
      <c r="CJ39" s="54">
        <v>44282</v>
      </c>
      <c r="CK39" s="54">
        <v>4370</v>
      </c>
      <c r="CL39" s="54">
        <v>48652</v>
      </c>
      <c r="CM39" s="54">
        <v>0</v>
      </c>
      <c r="CN39" s="54">
        <v>0</v>
      </c>
      <c r="CO39" s="54">
        <v>47802</v>
      </c>
      <c r="CP39" s="54">
        <v>22995</v>
      </c>
      <c r="CQ39" s="54">
        <v>70797</v>
      </c>
      <c r="CR39" s="54">
        <v>0</v>
      </c>
      <c r="CS39" s="54">
        <v>0</v>
      </c>
      <c r="CT39" s="54">
        <v>44270</v>
      </c>
      <c r="CU39" s="54">
        <v>4370</v>
      </c>
      <c r="CV39" s="54">
        <v>48640</v>
      </c>
      <c r="CW39" s="54">
        <v>0</v>
      </c>
      <c r="CX39" s="54">
        <v>0</v>
      </c>
      <c r="CY39" s="54">
        <v>4302</v>
      </c>
      <c r="CZ39" s="54">
        <v>2070</v>
      </c>
      <c r="DA39" s="54">
        <v>6372</v>
      </c>
      <c r="DB39" s="54">
        <v>0</v>
      </c>
      <c r="DC39" s="54">
        <v>0</v>
      </c>
      <c r="DD39" s="54">
        <v>3984</v>
      </c>
      <c r="DE39" s="54">
        <v>393</v>
      </c>
      <c r="DF39" s="54">
        <v>4377</v>
      </c>
      <c r="DG39" s="54">
        <v>0</v>
      </c>
      <c r="DH39" s="54">
        <v>0</v>
      </c>
      <c r="DI39" s="54">
        <v>27247</v>
      </c>
      <c r="DJ39" s="54">
        <v>13107</v>
      </c>
      <c r="DK39" s="54">
        <v>40354</v>
      </c>
      <c r="DL39" s="54">
        <v>0</v>
      </c>
      <c r="DM39" s="54">
        <v>0</v>
      </c>
      <c r="DN39" s="54">
        <v>25234</v>
      </c>
      <c r="DO39" s="54">
        <v>2491</v>
      </c>
      <c r="DP39" s="54">
        <v>27725</v>
      </c>
      <c r="DQ39" s="54">
        <v>0</v>
      </c>
      <c r="DR39" s="54">
        <v>0</v>
      </c>
      <c r="DS39" s="54">
        <v>16253</v>
      </c>
      <c r="DT39" s="54">
        <v>7818</v>
      </c>
      <c r="DU39" s="54">
        <v>24071</v>
      </c>
      <c r="DV39" s="54">
        <v>0</v>
      </c>
      <c r="DW39" s="54">
        <v>0</v>
      </c>
      <c r="DX39" s="54">
        <v>15052</v>
      </c>
      <c r="DY39" s="54">
        <v>1486</v>
      </c>
      <c r="DZ39" s="54">
        <v>16538</v>
      </c>
      <c r="EA39" s="54">
        <v>0</v>
      </c>
      <c r="EB39" s="54">
        <v>0</v>
      </c>
      <c r="EC39" s="54">
        <v>12</v>
      </c>
      <c r="ED39" s="54">
        <v>0</v>
      </c>
      <c r="EE39" s="54">
        <v>12</v>
      </c>
      <c r="EF39" s="54">
        <v>0</v>
      </c>
      <c r="EG39" s="54">
        <v>0</v>
      </c>
      <c r="EH39" s="54">
        <v>12</v>
      </c>
      <c r="EI39" s="54">
        <v>0</v>
      </c>
      <c r="EJ39" s="54">
        <v>12</v>
      </c>
      <c r="EK39" s="54">
        <v>0</v>
      </c>
      <c r="EL39" s="54">
        <v>0</v>
      </c>
      <c r="EM39" s="54">
        <v>0</v>
      </c>
      <c r="EN39" s="54">
        <v>0</v>
      </c>
      <c r="EO39" s="54">
        <v>0</v>
      </c>
      <c r="EP39" s="54">
        <v>0</v>
      </c>
      <c r="EQ39" s="54">
        <v>0</v>
      </c>
      <c r="ER39" s="54">
        <v>0</v>
      </c>
      <c r="ES39" s="54">
        <v>0</v>
      </c>
      <c r="ET39" s="54">
        <v>0</v>
      </c>
      <c r="EU39" s="54">
        <v>0</v>
      </c>
      <c r="EV39" s="54">
        <v>0</v>
      </c>
      <c r="EW39" s="54">
        <v>0</v>
      </c>
      <c r="EX39" s="54">
        <v>0</v>
      </c>
      <c r="EY39" s="54">
        <v>0</v>
      </c>
      <c r="EZ39" s="54">
        <v>0</v>
      </c>
      <c r="FA39" s="54">
        <v>0</v>
      </c>
      <c r="FB39" s="54">
        <v>0</v>
      </c>
      <c r="FC39" s="54">
        <v>0</v>
      </c>
      <c r="FD39" s="54">
        <v>0</v>
      </c>
      <c r="FE39" s="54">
        <v>0</v>
      </c>
      <c r="FF39" s="54">
        <v>0</v>
      </c>
      <c r="FG39" s="54">
        <v>7032</v>
      </c>
      <c r="FH39" s="54">
        <v>1107</v>
      </c>
      <c r="FI39" s="54">
        <v>8139</v>
      </c>
      <c r="FJ39" s="54">
        <v>0</v>
      </c>
      <c r="FK39" s="54">
        <v>0</v>
      </c>
      <c r="FL39" s="54">
        <v>6564</v>
      </c>
      <c r="FM39" s="54">
        <v>312</v>
      </c>
      <c r="FN39" s="54">
        <v>6876</v>
      </c>
      <c r="FO39" s="54">
        <v>0</v>
      </c>
      <c r="FP39" s="54">
        <v>0</v>
      </c>
      <c r="FQ39" s="54">
        <v>9546</v>
      </c>
      <c r="FR39" s="54">
        <v>0</v>
      </c>
      <c r="FS39" s="54">
        <v>9546</v>
      </c>
      <c r="FT39" s="54">
        <v>0</v>
      </c>
      <c r="FU39" s="54">
        <v>0</v>
      </c>
      <c r="FV39" s="54">
        <v>9546</v>
      </c>
      <c r="FW39" s="54">
        <v>0</v>
      </c>
      <c r="FX39" s="54">
        <v>9546</v>
      </c>
      <c r="FY39" s="54">
        <v>0</v>
      </c>
      <c r="FZ39" s="54">
        <v>0</v>
      </c>
      <c r="GA39" s="54">
        <v>0</v>
      </c>
      <c r="GB39" s="54">
        <v>0</v>
      </c>
      <c r="GC39" s="54">
        <v>0</v>
      </c>
      <c r="GD39" s="54">
        <v>0</v>
      </c>
      <c r="GE39" s="54">
        <v>0</v>
      </c>
      <c r="GF39" s="54">
        <v>0</v>
      </c>
      <c r="GG39" s="54">
        <v>0</v>
      </c>
      <c r="GH39" s="54">
        <v>0</v>
      </c>
      <c r="GI39" s="54">
        <v>0</v>
      </c>
      <c r="GJ39" s="54">
        <v>0</v>
      </c>
      <c r="GK39" s="54">
        <v>0</v>
      </c>
      <c r="GL39" s="54">
        <v>0</v>
      </c>
      <c r="GM39" s="54">
        <v>0</v>
      </c>
      <c r="GN39" s="54">
        <v>0</v>
      </c>
      <c r="GO39" s="54">
        <v>0</v>
      </c>
      <c r="GP39" s="54">
        <v>0</v>
      </c>
      <c r="GQ39" s="54">
        <v>0</v>
      </c>
      <c r="GR39" s="54">
        <v>0</v>
      </c>
      <c r="GS39" s="54">
        <v>0</v>
      </c>
      <c r="GT39" s="54">
        <v>0</v>
      </c>
      <c r="GU39" s="54">
        <v>0</v>
      </c>
      <c r="GV39" s="54">
        <v>0</v>
      </c>
      <c r="GW39" s="54">
        <v>0</v>
      </c>
      <c r="GX39" s="54">
        <v>0</v>
      </c>
      <c r="GY39" s="54">
        <v>0</v>
      </c>
      <c r="GZ39" s="54">
        <v>0</v>
      </c>
      <c r="HA39" s="54">
        <v>0</v>
      </c>
      <c r="HB39" s="54">
        <v>0</v>
      </c>
      <c r="HC39" s="54">
        <v>0</v>
      </c>
      <c r="HD39" s="54">
        <v>0</v>
      </c>
      <c r="HE39" s="54">
        <v>0</v>
      </c>
      <c r="HF39" s="54">
        <v>0</v>
      </c>
      <c r="HG39" s="54">
        <v>0</v>
      </c>
      <c r="HH39" s="54">
        <v>0</v>
      </c>
      <c r="HI39" s="54">
        <v>0</v>
      </c>
      <c r="HJ39" s="54">
        <v>0</v>
      </c>
      <c r="HK39" s="54">
        <v>0</v>
      </c>
      <c r="HL39" s="54">
        <v>0</v>
      </c>
      <c r="HM39" s="54">
        <v>0</v>
      </c>
      <c r="HN39" s="54">
        <v>0</v>
      </c>
      <c r="HO39" s="54">
        <v>0</v>
      </c>
      <c r="HP39" s="54">
        <v>0</v>
      </c>
      <c r="HQ39" s="54">
        <v>0</v>
      </c>
      <c r="HR39" s="54">
        <v>0</v>
      </c>
      <c r="HS39" s="54">
        <v>0</v>
      </c>
      <c r="HT39" s="54">
        <v>0</v>
      </c>
      <c r="HU39" s="54">
        <v>0</v>
      </c>
      <c r="HV39" s="54">
        <v>0</v>
      </c>
      <c r="HW39" s="54">
        <v>0</v>
      </c>
      <c r="HX39" s="54">
        <v>0</v>
      </c>
      <c r="HY39" s="54">
        <v>0</v>
      </c>
      <c r="HZ39" s="54">
        <v>0</v>
      </c>
      <c r="IA39" s="54">
        <v>0</v>
      </c>
      <c r="IB39" s="54">
        <v>0</v>
      </c>
      <c r="IC39" s="54">
        <v>0</v>
      </c>
      <c r="ID39" s="54">
        <v>0</v>
      </c>
      <c r="IE39" s="54">
        <v>0</v>
      </c>
      <c r="IF39" s="54">
        <v>0</v>
      </c>
      <c r="IG39" s="54">
        <v>0</v>
      </c>
      <c r="IH39" s="54">
        <v>0</v>
      </c>
      <c r="II39" s="54">
        <v>4236</v>
      </c>
      <c r="IJ39" s="54">
        <v>0</v>
      </c>
      <c r="IK39" s="54">
        <v>4236</v>
      </c>
      <c r="IL39" s="54">
        <v>0</v>
      </c>
      <c r="IM39" s="54">
        <v>0</v>
      </c>
      <c r="IN39" s="54">
        <v>4236</v>
      </c>
      <c r="IO39" s="54">
        <v>0</v>
      </c>
      <c r="IP39" s="54">
        <v>4236</v>
      </c>
      <c r="IQ39" s="54">
        <v>0</v>
      </c>
      <c r="IR39">
        <v>0</v>
      </c>
      <c r="IS39" s="54">
        <v>0</v>
      </c>
      <c r="IT39" s="54">
        <v>0</v>
      </c>
      <c r="IU39" s="54">
        <v>0</v>
      </c>
      <c r="IV39" s="54">
        <v>0</v>
      </c>
    </row>
    <row r="40" spans="1:256" x14ac:dyDescent="0.15">
      <c r="A40" s="54" t="str">
        <f>T("473618")</f>
        <v>473618</v>
      </c>
      <c r="B40" s="54" t="s">
        <v>71</v>
      </c>
      <c r="C40" s="54">
        <v>676003</v>
      </c>
      <c r="D40" s="54">
        <v>44170</v>
      </c>
      <c r="E40" s="54">
        <v>720173</v>
      </c>
      <c r="F40" s="54">
        <v>0</v>
      </c>
      <c r="G40" s="54">
        <v>0</v>
      </c>
      <c r="H40" s="54">
        <v>655166</v>
      </c>
      <c r="I40" s="54">
        <v>12746</v>
      </c>
      <c r="J40" s="54">
        <v>667912</v>
      </c>
      <c r="K40" s="54">
        <v>0</v>
      </c>
      <c r="L40" s="54">
        <v>0</v>
      </c>
      <c r="M40" s="54">
        <v>676003</v>
      </c>
      <c r="N40" s="54">
        <v>44170</v>
      </c>
      <c r="O40" s="54">
        <v>720173</v>
      </c>
      <c r="P40" s="54">
        <v>0</v>
      </c>
      <c r="Q40" s="54">
        <v>0</v>
      </c>
      <c r="R40" s="54">
        <v>655166</v>
      </c>
      <c r="S40" s="54">
        <v>12746</v>
      </c>
      <c r="T40" s="54">
        <v>667912</v>
      </c>
      <c r="U40" s="54">
        <v>0</v>
      </c>
      <c r="V40" s="54">
        <v>0</v>
      </c>
      <c r="W40" s="54">
        <v>255228</v>
      </c>
      <c r="X40" s="54">
        <v>13442</v>
      </c>
      <c r="Y40" s="54">
        <v>268670</v>
      </c>
      <c r="Z40" s="54">
        <v>0</v>
      </c>
      <c r="AA40" s="54">
        <v>0</v>
      </c>
      <c r="AB40" s="54">
        <v>249326</v>
      </c>
      <c r="AC40" s="54">
        <v>4212</v>
      </c>
      <c r="AD40" s="54">
        <v>253538</v>
      </c>
      <c r="AE40" s="54">
        <v>0</v>
      </c>
      <c r="AF40" s="54">
        <v>0</v>
      </c>
      <c r="AG40" s="54">
        <v>9702</v>
      </c>
      <c r="AH40" s="54">
        <v>565</v>
      </c>
      <c r="AI40" s="54">
        <v>10267</v>
      </c>
      <c r="AJ40" s="54">
        <v>0</v>
      </c>
      <c r="AK40" s="54">
        <v>0</v>
      </c>
      <c r="AL40" s="54">
        <v>9447</v>
      </c>
      <c r="AM40" s="54">
        <v>179</v>
      </c>
      <c r="AN40" s="54">
        <v>9626</v>
      </c>
      <c r="AO40" s="54">
        <v>0</v>
      </c>
      <c r="AP40" s="54">
        <v>0</v>
      </c>
      <c r="AQ40" s="54">
        <v>210797</v>
      </c>
      <c r="AR40" s="54">
        <v>12287</v>
      </c>
      <c r="AS40" s="54">
        <v>223084</v>
      </c>
      <c r="AT40" s="54">
        <v>0</v>
      </c>
      <c r="AU40" s="54">
        <v>0</v>
      </c>
      <c r="AV40" s="54">
        <v>205255</v>
      </c>
      <c r="AW40" s="54">
        <v>3883</v>
      </c>
      <c r="AX40" s="54">
        <v>209138</v>
      </c>
      <c r="AY40" s="54">
        <v>0</v>
      </c>
      <c r="AZ40" s="54">
        <v>0</v>
      </c>
      <c r="BA40" s="54">
        <v>1018</v>
      </c>
      <c r="BB40" s="54">
        <v>0</v>
      </c>
      <c r="BC40" s="54">
        <v>1018</v>
      </c>
      <c r="BD40" s="54">
        <v>0</v>
      </c>
      <c r="BE40" s="54">
        <v>0</v>
      </c>
      <c r="BF40" s="54">
        <v>1018</v>
      </c>
      <c r="BG40" s="54">
        <v>0</v>
      </c>
      <c r="BH40" s="54">
        <v>1018</v>
      </c>
      <c r="BI40" s="54">
        <v>0</v>
      </c>
      <c r="BJ40" s="54">
        <v>0</v>
      </c>
      <c r="BK40" s="54">
        <v>18589</v>
      </c>
      <c r="BL40" s="54">
        <v>590</v>
      </c>
      <c r="BM40" s="54">
        <v>19179</v>
      </c>
      <c r="BN40" s="54">
        <v>0</v>
      </c>
      <c r="BO40" s="54">
        <v>0</v>
      </c>
      <c r="BP40" s="54">
        <v>18484</v>
      </c>
      <c r="BQ40" s="54">
        <v>150</v>
      </c>
      <c r="BR40" s="54">
        <v>18634</v>
      </c>
      <c r="BS40" s="54">
        <v>0</v>
      </c>
      <c r="BT40" s="54">
        <v>0</v>
      </c>
      <c r="BU40" s="54">
        <v>16140</v>
      </c>
      <c r="BV40" s="54">
        <v>0</v>
      </c>
      <c r="BW40" s="54">
        <v>16140</v>
      </c>
      <c r="BX40" s="54">
        <v>0</v>
      </c>
      <c r="BY40" s="54">
        <v>0</v>
      </c>
      <c r="BZ40" s="54">
        <v>16140</v>
      </c>
      <c r="CA40" s="54">
        <v>0</v>
      </c>
      <c r="CB40" s="54">
        <v>16140</v>
      </c>
      <c r="CC40" s="54">
        <v>0</v>
      </c>
      <c r="CD40" s="54">
        <v>0</v>
      </c>
      <c r="CE40" s="54">
        <v>340548</v>
      </c>
      <c r="CF40" s="54">
        <v>28439</v>
      </c>
      <c r="CG40" s="54">
        <v>368987</v>
      </c>
      <c r="CH40" s="54">
        <v>0</v>
      </c>
      <c r="CI40" s="54">
        <v>0</v>
      </c>
      <c r="CJ40" s="54">
        <v>326731</v>
      </c>
      <c r="CK40" s="54">
        <v>7686</v>
      </c>
      <c r="CL40" s="54">
        <v>334417</v>
      </c>
      <c r="CM40" s="54">
        <v>0</v>
      </c>
      <c r="CN40" s="54">
        <v>0</v>
      </c>
      <c r="CO40" s="54">
        <v>314651</v>
      </c>
      <c r="CP40" s="54">
        <v>28439</v>
      </c>
      <c r="CQ40" s="54">
        <v>343090</v>
      </c>
      <c r="CR40" s="54">
        <v>0</v>
      </c>
      <c r="CS40" s="54">
        <v>0</v>
      </c>
      <c r="CT40" s="54">
        <v>300834</v>
      </c>
      <c r="CU40" s="54">
        <v>7686</v>
      </c>
      <c r="CV40" s="54">
        <v>308520</v>
      </c>
      <c r="CW40" s="54">
        <v>0</v>
      </c>
      <c r="CX40" s="54">
        <v>0</v>
      </c>
      <c r="CY40" s="54">
        <v>72590</v>
      </c>
      <c r="CZ40" s="54">
        <v>6561</v>
      </c>
      <c r="DA40" s="54">
        <v>79151</v>
      </c>
      <c r="DB40" s="54">
        <v>0</v>
      </c>
      <c r="DC40" s="54">
        <v>0</v>
      </c>
      <c r="DD40" s="54">
        <v>69402</v>
      </c>
      <c r="DE40" s="54">
        <v>1773</v>
      </c>
      <c r="DF40" s="54">
        <v>71175</v>
      </c>
      <c r="DG40" s="54">
        <v>0</v>
      </c>
      <c r="DH40" s="54">
        <v>0</v>
      </c>
      <c r="DI40" s="54">
        <v>179949</v>
      </c>
      <c r="DJ40" s="54">
        <v>16264</v>
      </c>
      <c r="DK40" s="54">
        <v>196213</v>
      </c>
      <c r="DL40" s="54">
        <v>0</v>
      </c>
      <c r="DM40" s="54">
        <v>0</v>
      </c>
      <c r="DN40" s="54">
        <v>172047</v>
      </c>
      <c r="DO40" s="54">
        <v>4396</v>
      </c>
      <c r="DP40" s="54">
        <v>176443</v>
      </c>
      <c r="DQ40" s="54">
        <v>0</v>
      </c>
      <c r="DR40" s="54">
        <v>0</v>
      </c>
      <c r="DS40" s="54">
        <v>62112</v>
      </c>
      <c r="DT40" s="54">
        <v>5614</v>
      </c>
      <c r="DU40" s="54">
        <v>67726</v>
      </c>
      <c r="DV40" s="54">
        <v>0</v>
      </c>
      <c r="DW40" s="54">
        <v>0</v>
      </c>
      <c r="DX40" s="54">
        <v>59385</v>
      </c>
      <c r="DY40" s="54">
        <v>1517</v>
      </c>
      <c r="DZ40" s="54">
        <v>60902</v>
      </c>
      <c r="EA40" s="54">
        <v>0</v>
      </c>
      <c r="EB40" s="54">
        <v>0</v>
      </c>
      <c r="EC40" s="54">
        <v>25897</v>
      </c>
      <c r="ED40" s="54">
        <v>0</v>
      </c>
      <c r="EE40" s="54">
        <v>25897</v>
      </c>
      <c r="EF40" s="54">
        <v>0</v>
      </c>
      <c r="EG40" s="54">
        <v>0</v>
      </c>
      <c r="EH40" s="54">
        <v>25897</v>
      </c>
      <c r="EI40" s="54">
        <v>0</v>
      </c>
      <c r="EJ40" s="54">
        <v>25897</v>
      </c>
      <c r="EK40" s="54">
        <v>0</v>
      </c>
      <c r="EL40" s="54">
        <v>0</v>
      </c>
      <c r="EM40" s="54">
        <v>0</v>
      </c>
      <c r="EN40" s="54">
        <v>0</v>
      </c>
      <c r="EO40" s="54">
        <v>0</v>
      </c>
      <c r="EP40" s="54">
        <v>0</v>
      </c>
      <c r="EQ40" s="54">
        <v>0</v>
      </c>
      <c r="ER40" s="54">
        <v>0</v>
      </c>
      <c r="ES40" s="54">
        <v>0</v>
      </c>
      <c r="ET40" s="54">
        <v>0</v>
      </c>
      <c r="EU40" s="54">
        <v>0</v>
      </c>
      <c r="EV40" s="54">
        <v>0</v>
      </c>
      <c r="EW40" s="54">
        <v>0</v>
      </c>
      <c r="EX40" s="54">
        <v>0</v>
      </c>
      <c r="EY40" s="54">
        <v>0</v>
      </c>
      <c r="EZ40" s="54">
        <v>0</v>
      </c>
      <c r="FA40" s="54">
        <v>0</v>
      </c>
      <c r="FB40" s="54">
        <v>0</v>
      </c>
      <c r="FC40" s="54">
        <v>0</v>
      </c>
      <c r="FD40" s="54">
        <v>0</v>
      </c>
      <c r="FE40" s="54">
        <v>0</v>
      </c>
      <c r="FF40" s="54">
        <v>0</v>
      </c>
      <c r="FG40" s="54">
        <v>33382</v>
      </c>
      <c r="FH40" s="54">
        <v>2289</v>
      </c>
      <c r="FI40" s="54">
        <v>35671</v>
      </c>
      <c r="FJ40" s="54">
        <v>0</v>
      </c>
      <c r="FK40" s="54">
        <v>0</v>
      </c>
      <c r="FL40" s="54">
        <v>32264</v>
      </c>
      <c r="FM40" s="54">
        <v>848</v>
      </c>
      <c r="FN40" s="54">
        <v>33112</v>
      </c>
      <c r="FO40" s="54">
        <v>0</v>
      </c>
      <c r="FP40" s="54">
        <v>0</v>
      </c>
      <c r="FQ40" s="54">
        <v>46641</v>
      </c>
      <c r="FR40" s="54">
        <v>0</v>
      </c>
      <c r="FS40" s="54">
        <v>46641</v>
      </c>
      <c r="FT40" s="54">
        <v>0</v>
      </c>
      <c r="FU40" s="54">
        <v>0</v>
      </c>
      <c r="FV40" s="54">
        <v>46641</v>
      </c>
      <c r="FW40" s="54">
        <v>0</v>
      </c>
      <c r="FX40" s="54">
        <v>46641</v>
      </c>
      <c r="FY40" s="54">
        <v>0</v>
      </c>
      <c r="FZ40" s="54">
        <v>0</v>
      </c>
      <c r="GA40" s="54">
        <v>204</v>
      </c>
      <c r="GB40" s="54">
        <v>0</v>
      </c>
      <c r="GC40" s="54">
        <v>204</v>
      </c>
      <c r="GD40" s="54">
        <v>0</v>
      </c>
      <c r="GE40" s="54">
        <v>0</v>
      </c>
      <c r="GF40" s="54">
        <v>204</v>
      </c>
      <c r="GG40" s="54">
        <v>0</v>
      </c>
      <c r="GH40" s="54">
        <v>204</v>
      </c>
      <c r="GI40" s="54">
        <v>0</v>
      </c>
      <c r="GJ40" s="54">
        <v>0</v>
      </c>
      <c r="GK40" s="54">
        <v>0</v>
      </c>
      <c r="GL40" s="54">
        <v>0</v>
      </c>
      <c r="GM40" s="54">
        <v>0</v>
      </c>
      <c r="GN40" s="54">
        <v>0</v>
      </c>
      <c r="GO40" s="54">
        <v>0</v>
      </c>
      <c r="GP40" s="54">
        <v>0</v>
      </c>
      <c r="GQ40" s="54">
        <v>0</v>
      </c>
      <c r="GR40" s="54">
        <v>0</v>
      </c>
      <c r="GS40" s="54">
        <v>0</v>
      </c>
      <c r="GT40" s="54">
        <v>0</v>
      </c>
      <c r="GU40" s="54">
        <v>0</v>
      </c>
      <c r="GV40" s="54">
        <v>0</v>
      </c>
      <c r="GW40" s="54">
        <v>0</v>
      </c>
      <c r="GX40" s="54">
        <v>0</v>
      </c>
      <c r="GY40" s="54">
        <v>0</v>
      </c>
      <c r="GZ40" s="54">
        <v>0</v>
      </c>
      <c r="HA40" s="54">
        <v>0</v>
      </c>
      <c r="HB40" s="54">
        <v>0</v>
      </c>
      <c r="HC40" s="54">
        <v>0</v>
      </c>
      <c r="HD40" s="54">
        <v>0</v>
      </c>
      <c r="HE40" s="54">
        <v>0</v>
      </c>
      <c r="HF40" s="54">
        <v>0</v>
      </c>
      <c r="HG40" s="54">
        <v>0</v>
      </c>
      <c r="HH40" s="54">
        <v>0</v>
      </c>
      <c r="HI40" s="54">
        <v>0</v>
      </c>
      <c r="HJ40" s="54">
        <v>0</v>
      </c>
      <c r="HK40" s="54">
        <v>0</v>
      </c>
      <c r="HL40" s="54">
        <v>0</v>
      </c>
      <c r="HM40" s="54">
        <v>0</v>
      </c>
      <c r="HN40" s="54">
        <v>0</v>
      </c>
      <c r="HO40" s="54">
        <v>0</v>
      </c>
      <c r="HP40" s="54">
        <v>0</v>
      </c>
      <c r="HQ40" s="54">
        <v>0</v>
      </c>
      <c r="HR40" s="54">
        <v>0</v>
      </c>
      <c r="HS40" s="54">
        <v>0</v>
      </c>
      <c r="HT40" s="54">
        <v>0</v>
      </c>
      <c r="HU40" s="54">
        <v>0</v>
      </c>
      <c r="HV40" s="54">
        <v>0</v>
      </c>
      <c r="HW40" s="54">
        <v>0</v>
      </c>
      <c r="HX40" s="54">
        <v>0</v>
      </c>
      <c r="HY40" s="54">
        <v>0</v>
      </c>
      <c r="HZ40" s="54">
        <v>0</v>
      </c>
      <c r="IA40" s="54">
        <v>0</v>
      </c>
      <c r="IB40" s="54">
        <v>0</v>
      </c>
      <c r="IC40" s="54">
        <v>0</v>
      </c>
      <c r="ID40" s="54">
        <v>0</v>
      </c>
      <c r="IE40" s="54">
        <v>0</v>
      </c>
      <c r="IF40" s="54">
        <v>0</v>
      </c>
      <c r="IG40" s="54">
        <v>0</v>
      </c>
      <c r="IH40" s="54">
        <v>0</v>
      </c>
      <c r="II40" s="54">
        <v>0</v>
      </c>
      <c r="IJ40" s="54">
        <v>0</v>
      </c>
      <c r="IK40" s="54">
        <v>0</v>
      </c>
      <c r="IL40" s="54">
        <v>0</v>
      </c>
      <c r="IM40" s="54">
        <v>0</v>
      </c>
      <c r="IN40" s="54">
        <v>0</v>
      </c>
      <c r="IO40" s="54">
        <v>0</v>
      </c>
      <c r="IP40" s="54">
        <v>0</v>
      </c>
      <c r="IQ40" s="54">
        <v>0</v>
      </c>
      <c r="IR40">
        <v>0</v>
      </c>
      <c r="IS40" s="54">
        <v>0</v>
      </c>
      <c r="IT40" s="54">
        <v>0</v>
      </c>
      <c r="IU40" s="54">
        <v>0</v>
      </c>
      <c r="IV40" s="54">
        <v>0</v>
      </c>
    </row>
    <row r="41" spans="1:256" x14ac:dyDescent="0.15">
      <c r="A41" s="54" t="str">
        <f>T("473626")</f>
        <v>473626</v>
      </c>
      <c r="B41" s="54" t="s">
        <v>72</v>
      </c>
      <c r="C41" s="54">
        <v>2429411</v>
      </c>
      <c r="D41" s="54">
        <v>97833</v>
      </c>
      <c r="E41" s="54">
        <v>2527244</v>
      </c>
      <c r="F41" s="54">
        <v>0</v>
      </c>
      <c r="G41" s="54">
        <v>0</v>
      </c>
      <c r="H41" s="54">
        <v>2388038</v>
      </c>
      <c r="I41" s="54">
        <v>35574</v>
      </c>
      <c r="J41" s="54">
        <v>2423612</v>
      </c>
      <c r="K41" s="54">
        <v>0</v>
      </c>
      <c r="L41" s="54">
        <v>0</v>
      </c>
      <c r="M41" s="54">
        <v>2429411</v>
      </c>
      <c r="N41" s="54">
        <v>97833</v>
      </c>
      <c r="O41" s="54">
        <v>2527244</v>
      </c>
      <c r="P41" s="54">
        <v>0</v>
      </c>
      <c r="Q41" s="54">
        <v>0</v>
      </c>
      <c r="R41" s="54">
        <v>2388038</v>
      </c>
      <c r="S41" s="54">
        <v>35574</v>
      </c>
      <c r="T41" s="54">
        <v>2423612</v>
      </c>
      <c r="U41" s="54">
        <v>0</v>
      </c>
      <c r="V41" s="54">
        <v>0</v>
      </c>
      <c r="W41" s="54">
        <v>1045782</v>
      </c>
      <c r="X41" s="54">
        <v>32240</v>
      </c>
      <c r="Y41" s="54">
        <v>1078022</v>
      </c>
      <c r="Z41" s="54">
        <v>0</v>
      </c>
      <c r="AA41" s="54">
        <v>0</v>
      </c>
      <c r="AB41" s="54">
        <v>1032921</v>
      </c>
      <c r="AC41" s="54">
        <v>11521</v>
      </c>
      <c r="AD41" s="54">
        <v>1044442</v>
      </c>
      <c r="AE41" s="54">
        <v>0</v>
      </c>
      <c r="AF41" s="54">
        <v>0</v>
      </c>
      <c r="AG41" s="54">
        <v>44939</v>
      </c>
      <c r="AH41" s="54">
        <v>1474</v>
      </c>
      <c r="AI41" s="54">
        <v>46413</v>
      </c>
      <c r="AJ41" s="54">
        <v>0</v>
      </c>
      <c r="AK41" s="54">
        <v>0</v>
      </c>
      <c r="AL41" s="54">
        <v>44359</v>
      </c>
      <c r="AM41" s="54">
        <v>538</v>
      </c>
      <c r="AN41" s="54">
        <v>44897</v>
      </c>
      <c r="AO41" s="54">
        <v>0</v>
      </c>
      <c r="AP41" s="54">
        <v>0</v>
      </c>
      <c r="AQ41" s="54">
        <v>901151</v>
      </c>
      <c r="AR41" s="54">
        <v>29558</v>
      </c>
      <c r="AS41" s="54">
        <v>930709</v>
      </c>
      <c r="AT41" s="54">
        <v>0</v>
      </c>
      <c r="AU41" s="54">
        <v>0</v>
      </c>
      <c r="AV41" s="54">
        <v>889514</v>
      </c>
      <c r="AW41" s="54">
        <v>10795</v>
      </c>
      <c r="AX41" s="54">
        <v>900309</v>
      </c>
      <c r="AY41" s="54">
        <v>0</v>
      </c>
      <c r="AZ41" s="54">
        <v>0</v>
      </c>
      <c r="BA41" s="54">
        <v>7967</v>
      </c>
      <c r="BB41" s="54">
        <v>0</v>
      </c>
      <c r="BC41" s="54">
        <v>7967</v>
      </c>
      <c r="BD41" s="54">
        <v>0</v>
      </c>
      <c r="BE41" s="54">
        <v>0</v>
      </c>
      <c r="BF41" s="54">
        <v>7967</v>
      </c>
      <c r="BG41" s="54">
        <v>0</v>
      </c>
      <c r="BH41" s="54">
        <v>7967</v>
      </c>
      <c r="BI41" s="54">
        <v>0</v>
      </c>
      <c r="BJ41" s="54">
        <v>0</v>
      </c>
      <c r="BK41" s="54">
        <v>43283</v>
      </c>
      <c r="BL41" s="54">
        <v>1150</v>
      </c>
      <c r="BM41" s="54">
        <v>44433</v>
      </c>
      <c r="BN41" s="54">
        <v>0</v>
      </c>
      <c r="BO41" s="54">
        <v>0</v>
      </c>
      <c r="BP41" s="54">
        <v>43185</v>
      </c>
      <c r="BQ41" s="54">
        <v>188</v>
      </c>
      <c r="BR41" s="54">
        <v>43373</v>
      </c>
      <c r="BS41" s="54">
        <v>0</v>
      </c>
      <c r="BT41" s="54">
        <v>0</v>
      </c>
      <c r="BU41" s="54">
        <v>56409</v>
      </c>
      <c r="BV41" s="54">
        <v>58</v>
      </c>
      <c r="BW41" s="54">
        <v>56467</v>
      </c>
      <c r="BX41" s="54">
        <v>0</v>
      </c>
      <c r="BY41" s="54">
        <v>0</v>
      </c>
      <c r="BZ41" s="54">
        <v>55863</v>
      </c>
      <c r="CA41" s="54">
        <v>0</v>
      </c>
      <c r="CB41" s="54">
        <v>55863</v>
      </c>
      <c r="CC41" s="54">
        <v>0</v>
      </c>
      <c r="CD41" s="54">
        <v>0</v>
      </c>
      <c r="CE41" s="54">
        <v>1133344</v>
      </c>
      <c r="CF41" s="54">
        <v>59046</v>
      </c>
      <c r="CG41" s="54">
        <v>1192390</v>
      </c>
      <c r="CH41" s="54">
        <v>0</v>
      </c>
      <c r="CI41" s="54">
        <v>0</v>
      </c>
      <c r="CJ41" s="54">
        <v>1108769</v>
      </c>
      <c r="CK41" s="54">
        <v>21263</v>
      </c>
      <c r="CL41" s="54">
        <v>1130032</v>
      </c>
      <c r="CM41" s="54">
        <v>0</v>
      </c>
      <c r="CN41" s="54">
        <v>0</v>
      </c>
      <c r="CO41" s="54">
        <v>1118915</v>
      </c>
      <c r="CP41" s="54">
        <v>59046</v>
      </c>
      <c r="CQ41" s="54">
        <v>1177961</v>
      </c>
      <c r="CR41" s="54">
        <v>0</v>
      </c>
      <c r="CS41" s="54">
        <v>0</v>
      </c>
      <c r="CT41" s="54">
        <v>1094340</v>
      </c>
      <c r="CU41" s="54">
        <v>21263</v>
      </c>
      <c r="CV41" s="54">
        <v>1115603</v>
      </c>
      <c r="CW41" s="54">
        <v>0</v>
      </c>
      <c r="CX41" s="54">
        <v>0</v>
      </c>
      <c r="CY41" s="54">
        <v>335221</v>
      </c>
      <c r="CZ41" s="54">
        <v>19899</v>
      </c>
      <c r="DA41" s="54">
        <v>355120</v>
      </c>
      <c r="DB41" s="54">
        <v>0</v>
      </c>
      <c r="DC41" s="54">
        <v>0</v>
      </c>
      <c r="DD41" s="54">
        <v>327783</v>
      </c>
      <c r="DE41" s="54">
        <v>7166</v>
      </c>
      <c r="DF41" s="54">
        <v>334949</v>
      </c>
      <c r="DG41" s="54">
        <v>0</v>
      </c>
      <c r="DH41" s="54">
        <v>0</v>
      </c>
      <c r="DI41" s="54">
        <v>650850</v>
      </c>
      <c r="DJ41" s="54">
        <v>39147</v>
      </c>
      <c r="DK41" s="54">
        <v>689997</v>
      </c>
      <c r="DL41" s="54">
        <v>0</v>
      </c>
      <c r="DM41" s="54">
        <v>0</v>
      </c>
      <c r="DN41" s="54">
        <v>633713</v>
      </c>
      <c r="DO41" s="54">
        <v>14097</v>
      </c>
      <c r="DP41" s="54">
        <v>647810</v>
      </c>
      <c r="DQ41" s="54">
        <v>0</v>
      </c>
      <c r="DR41" s="54">
        <v>0</v>
      </c>
      <c r="DS41" s="54">
        <v>132844</v>
      </c>
      <c r="DT41" s="54">
        <v>0</v>
      </c>
      <c r="DU41" s="54">
        <v>132844</v>
      </c>
      <c r="DV41" s="54">
        <v>0</v>
      </c>
      <c r="DW41" s="54">
        <v>0</v>
      </c>
      <c r="DX41" s="54">
        <v>132844</v>
      </c>
      <c r="DY41" s="54">
        <v>0</v>
      </c>
      <c r="DZ41" s="54">
        <v>132844</v>
      </c>
      <c r="EA41" s="54">
        <v>0</v>
      </c>
      <c r="EB41" s="54">
        <v>0</v>
      </c>
      <c r="EC41" s="54">
        <v>14429</v>
      </c>
      <c r="ED41" s="54">
        <v>0</v>
      </c>
      <c r="EE41" s="54">
        <v>14429</v>
      </c>
      <c r="EF41" s="54">
        <v>0</v>
      </c>
      <c r="EG41" s="54">
        <v>0</v>
      </c>
      <c r="EH41" s="54">
        <v>14429</v>
      </c>
      <c r="EI41" s="54">
        <v>0</v>
      </c>
      <c r="EJ41" s="54">
        <v>14429</v>
      </c>
      <c r="EK41" s="54">
        <v>0</v>
      </c>
      <c r="EL41" s="54">
        <v>0</v>
      </c>
      <c r="EM41" s="54">
        <v>0</v>
      </c>
      <c r="EN41" s="54">
        <v>0</v>
      </c>
      <c r="EO41" s="54">
        <v>0</v>
      </c>
      <c r="EP41" s="54">
        <v>0</v>
      </c>
      <c r="EQ41" s="54">
        <v>0</v>
      </c>
      <c r="ER41" s="54">
        <v>0</v>
      </c>
      <c r="ES41" s="54">
        <v>0</v>
      </c>
      <c r="ET41" s="54">
        <v>0</v>
      </c>
      <c r="EU41" s="54">
        <v>0</v>
      </c>
      <c r="EV41" s="54">
        <v>0</v>
      </c>
      <c r="EW41" s="54">
        <v>0</v>
      </c>
      <c r="EX41" s="54">
        <v>0</v>
      </c>
      <c r="EY41" s="54">
        <v>0</v>
      </c>
      <c r="EZ41" s="54">
        <v>0</v>
      </c>
      <c r="FA41" s="54">
        <v>0</v>
      </c>
      <c r="FB41" s="54">
        <v>0</v>
      </c>
      <c r="FC41" s="54">
        <v>0</v>
      </c>
      <c r="FD41" s="54">
        <v>0</v>
      </c>
      <c r="FE41" s="54">
        <v>0</v>
      </c>
      <c r="FF41" s="54">
        <v>0</v>
      </c>
      <c r="FG41" s="54">
        <v>115678</v>
      </c>
      <c r="FH41" s="54">
        <v>6547</v>
      </c>
      <c r="FI41" s="54">
        <v>122225</v>
      </c>
      <c r="FJ41" s="54">
        <v>0</v>
      </c>
      <c r="FK41" s="54">
        <v>0</v>
      </c>
      <c r="FL41" s="54">
        <v>111741</v>
      </c>
      <c r="FM41" s="54">
        <v>2790</v>
      </c>
      <c r="FN41" s="54">
        <v>114531</v>
      </c>
      <c r="FO41" s="54">
        <v>0</v>
      </c>
      <c r="FP41" s="54">
        <v>0</v>
      </c>
      <c r="FQ41" s="54">
        <v>132943</v>
      </c>
      <c r="FR41" s="54">
        <v>0</v>
      </c>
      <c r="FS41" s="54">
        <v>132943</v>
      </c>
      <c r="FT41" s="54">
        <v>0</v>
      </c>
      <c r="FU41" s="54">
        <v>0</v>
      </c>
      <c r="FV41" s="54">
        <v>132943</v>
      </c>
      <c r="FW41" s="54">
        <v>0</v>
      </c>
      <c r="FX41" s="54">
        <v>132943</v>
      </c>
      <c r="FY41" s="54">
        <v>0</v>
      </c>
      <c r="FZ41" s="54">
        <v>0</v>
      </c>
      <c r="GA41" s="54">
        <v>1664</v>
      </c>
      <c r="GB41" s="54">
        <v>0</v>
      </c>
      <c r="GC41" s="54">
        <v>1664</v>
      </c>
      <c r="GD41" s="54">
        <v>0</v>
      </c>
      <c r="GE41" s="54">
        <v>0</v>
      </c>
      <c r="GF41" s="54">
        <v>1664</v>
      </c>
      <c r="GG41" s="54">
        <v>0</v>
      </c>
      <c r="GH41" s="54">
        <v>1664</v>
      </c>
      <c r="GI41" s="54">
        <v>0</v>
      </c>
      <c r="GJ41" s="54">
        <v>0</v>
      </c>
      <c r="GK41" s="54">
        <v>0</v>
      </c>
      <c r="GL41" s="54">
        <v>0</v>
      </c>
      <c r="GM41" s="54">
        <v>0</v>
      </c>
      <c r="GN41" s="54">
        <v>0</v>
      </c>
      <c r="GO41" s="54">
        <v>0</v>
      </c>
      <c r="GP41" s="54">
        <v>0</v>
      </c>
      <c r="GQ41" s="54">
        <v>0</v>
      </c>
      <c r="GR41" s="54">
        <v>0</v>
      </c>
      <c r="GS41" s="54">
        <v>0</v>
      </c>
      <c r="GT41" s="54">
        <v>0</v>
      </c>
      <c r="GU41" s="54">
        <v>0</v>
      </c>
      <c r="GV41" s="54">
        <v>0</v>
      </c>
      <c r="GW41" s="54">
        <v>0</v>
      </c>
      <c r="GX41" s="54">
        <v>0</v>
      </c>
      <c r="GY41" s="54">
        <v>0</v>
      </c>
      <c r="GZ41" s="54">
        <v>0</v>
      </c>
      <c r="HA41" s="54">
        <v>0</v>
      </c>
      <c r="HB41" s="54">
        <v>0</v>
      </c>
      <c r="HC41" s="54">
        <v>0</v>
      </c>
      <c r="HD41" s="54">
        <v>0</v>
      </c>
      <c r="HE41" s="54">
        <v>0</v>
      </c>
      <c r="HF41" s="54">
        <v>0</v>
      </c>
      <c r="HG41" s="54">
        <v>0</v>
      </c>
      <c r="HH41" s="54">
        <v>0</v>
      </c>
      <c r="HI41" s="54">
        <v>0</v>
      </c>
      <c r="HJ41" s="54">
        <v>0</v>
      </c>
      <c r="HK41" s="54">
        <v>0</v>
      </c>
      <c r="HL41" s="54">
        <v>0</v>
      </c>
      <c r="HM41" s="54">
        <v>0</v>
      </c>
      <c r="HN41" s="54">
        <v>0</v>
      </c>
      <c r="HO41" s="54">
        <v>0</v>
      </c>
      <c r="HP41" s="54">
        <v>0</v>
      </c>
      <c r="HQ41" s="54">
        <v>0</v>
      </c>
      <c r="HR41" s="54">
        <v>0</v>
      </c>
      <c r="HS41" s="54">
        <v>0</v>
      </c>
      <c r="HT41" s="54">
        <v>0</v>
      </c>
      <c r="HU41" s="54">
        <v>0</v>
      </c>
      <c r="HV41" s="54">
        <v>0</v>
      </c>
      <c r="HW41" s="54">
        <v>0</v>
      </c>
      <c r="HX41" s="54">
        <v>0</v>
      </c>
      <c r="HY41" s="54">
        <v>0</v>
      </c>
      <c r="HZ41" s="54">
        <v>0</v>
      </c>
      <c r="IA41" s="54">
        <v>0</v>
      </c>
      <c r="IB41" s="54">
        <v>0</v>
      </c>
      <c r="IC41" s="54">
        <v>0</v>
      </c>
      <c r="ID41" s="54">
        <v>0</v>
      </c>
      <c r="IE41" s="54">
        <v>0</v>
      </c>
      <c r="IF41" s="54">
        <v>0</v>
      </c>
      <c r="IG41" s="54">
        <v>0</v>
      </c>
      <c r="IH41" s="54">
        <v>0</v>
      </c>
      <c r="II41" s="54">
        <v>0</v>
      </c>
      <c r="IJ41" s="54">
        <v>0</v>
      </c>
      <c r="IK41" s="54">
        <v>0</v>
      </c>
      <c r="IL41" s="54">
        <v>0</v>
      </c>
      <c r="IM41" s="54">
        <v>0</v>
      </c>
      <c r="IN41" s="54">
        <v>0</v>
      </c>
      <c r="IO41" s="54">
        <v>0</v>
      </c>
      <c r="IP41" s="54">
        <v>0</v>
      </c>
      <c r="IQ41" s="54">
        <v>0</v>
      </c>
      <c r="IR41">
        <v>0</v>
      </c>
      <c r="IS41" s="54">
        <v>0</v>
      </c>
      <c r="IT41" s="54">
        <v>0</v>
      </c>
      <c r="IU41" s="54">
        <v>0</v>
      </c>
      <c r="IV41" s="54">
        <v>0</v>
      </c>
    </row>
    <row r="42" spans="1:256" x14ac:dyDescent="0.15">
      <c r="A42" s="54" t="str">
        <f>T("473758")</f>
        <v>473758</v>
      </c>
      <c r="B42" s="54" t="s">
        <v>31</v>
      </c>
      <c r="C42" s="54">
        <v>96894</v>
      </c>
      <c r="D42" s="54">
        <v>17192</v>
      </c>
      <c r="E42" s="54">
        <v>114086</v>
      </c>
      <c r="F42" s="54">
        <v>0</v>
      </c>
      <c r="G42" s="54">
        <v>0</v>
      </c>
      <c r="H42" s="54">
        <v>91583</v>
      </c>
      <c r="I42" s="54">
        <v>3713</v>
      </c>
      <c r="J42" s="54">
        <v>95296</v>
      </c>
      <c r="K42" s="54">
        <v>0</v>
      </c>
      <c r="L42" s="54">
        <v>0</v>
      </c>
      <c r="M42" s="54">
        <v>96894</v>
      </c>
      <c r="N42" s="54">
        <v>17192</v>
      </c>
      <c r="O42" s="54">
        <v>114086</v>
      </c>
      <c r="P42" s="54">
        <v>0</v>
      </c>
      <c r="Q42" s="54">
        <v>0</v>
      </c>
      <c r="R42" s="54">
        <v>91583</v>
      </c>
      <c r="S42" s="54">
        <v>3713</v>
      </c>
      <c r="T42" s="54">
        <v>95296</v>
      </c>
      <c r="U42" s="54">
        <v>0</v>
      </c>
      <c r="V42" s="54">
        <v>0</v>
      </c>
      <c r="W42" s="54">
        <v>35239</v>
      </c>
      <c r="X42" s="54">
        <v>1957</v>
      </c>
      <c r="Y42" s="54">
        <v>37196</v>
      </c>
      <c r="Z42" s="54">
        <v>0</v>
      </c>
      <c r="AA42" s="54">
        <v>0</v>
      </c>
      <c r="AB42" s="54">
        <v>33368</v>
      </c>
      <c r="AC42" s="54">
        <v>536</v>
      </c>
      <c r="AD42" s="54">
        <v>33904</v>
      </c>
      <c r="AE42" s="54">
        <v>0</v>
      </c>
      <c r="AF42" s="54">
        <v>0</v>
      </c>
      <c r="AG42" s="54">
        <v>1236</v>
      </c>
      <c r="AH42" s="54">
        <v>56</v>
      </c>
      <c r="AI42" s="54">
        <v>1292</v>
      </c>
      <c r="AJ42" s="54">
        <v>0</v>
      </c>
      <c r="AK42" s="54">
        <v>0</v>
      </c>
      <c r="AL42" s="54">
        <v>1204</v>
      </c>
      <c r="AM42" s="54">
        <v>23</v>
      </c>
      <c r="AN42" s="54">
        <v>1227</v>
      </c>
      <c r="AO42" s="54">
        <v>0</v>
      </c>
      <c r="AP42" s="54">
        <v>0</v>
      </c>
      <c r="AQ42" s="54">
        <v>25900</v>
      </c>
      <c r="AR42" s="54">
        <v>1128</v>
      </c>
      <c r="AS42" s="54">
        <v>27028</v>
      </c>
      <c r="AT42" s="54">
        <v>0</v>
      </c>
      <c r="AU42" s="54">
        <v>0</v>
      </c>
      <c r="AV42" s="54">
        <v>24459</v>
      </c>
      <c r="AW42" s="54">
        <v>463</v>
      </c>
      <c r="AX42" s="54">
        <v>24922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3663</v>
      </c>
      <c r="BL42" s="54">
        <v>773</v>
      </c>
      <c r="BM42" s="54">
        <v>4436</v>
      </c>
      <c r="BN42" s="54">
        <v>0</v>
      </c>
      <c r="BO42" s="54">
        <v>0</v>
      </c>
      <c r="BP42" s="54">
        <v>3277</v>
      </c>
      <c r="BQ42" s="54">
        <v>50</v>
      </c>
      <c r="BR42" s="54">
        <v>3327</v>
      </c>
      <c r="BS42" s="54">
        <v>0</v>
      </c>
      <c r="BT42" s="54">
        <v>0</v>
      </c>
      <c r="BU42" s="54">
        <v>4440</v>
      </c>
      <c r="BV42" s="54">
        <v>0</v>
      </c>
      <c r="BW42" s="54">
        <v>4440</v>
      </c>
      <c r="BX42" s="54">
        <v>0</v>
      </c>
      <c r="BY42" s="54">
        <v>0</v>
      </c>
      <c r="BZ42" s="54">
        <v>4428</v>
      </c>
      <c r="CA42" s="54">
        <v>0</v>
      </c>
      <c r="CB42" s="54">
        <v>4428</v>
      </c>
      <c r="CC42" s="54">
        <v>0</v>
      </c>
      <c r="CD42" s="54">
        <v>0</v>
      </c>
      <c r="CE42" s="54">
        <v>50752</v>
      </c>
      <c r="CF42" s="54">
        <v>14393</v>
      </c>
      <c r="CG42" s="54">
        <v>65145</v>
      </c>
      <c r="CH42" s="54">
        <v>0</v>
      </c>
      <c r="CI42" s="54">
        <v>0</v>
      </c>
      <c r="CJ42" s="54">
        <v>47512</v>
      </c>
      <c r="CK42" s="54">
        <v>3026</v>
      </c>
      <c r="CL42" s="54">
        <v>50538</v>
      </c>
      <c r="CM42" s="54">
        <v>0</v>
      </c>
      <c r="CN42" s="54">
        <v>0</v>
      </c>
      <c r="CO42" s="54">
        <v>44222</v>
      </c>
      <c r="CP42" s="54">
        <v>14393</v>
      </c>
      <c r="CQ42" s="54">
        <v>58615</v>
      </c>
      <c r="CR42" s="54">
        <v>0</v>
      </c>
      <c r="CS42" s="54">
        <v>0</v>
      </c>
      <c r="CT42" s="54">
        <v>40982</v>
      </c>
      <c r="CU42" s="54">
        <v>3026</v>
      </c>
      <c r="CV42" s="54">
        <v>44008</v>
      </c>
      <c r="CW42" s="54">
        <v>0</v>
      </c>
      <c r="CX42" s="54">
        <v>0</v>
      </c>
      <c r="CY42" s="54">
        <v>8402</v>
      </c>
      <c r="CZ42" s="54">
        <v>4318</v>
      </c>
      <c r="DA42" s="54">
        <v>12720</v>
      </c>
      <c r="DB42" s="54">
        <v>0</v>
      </c>
      <c r="DC42" s="54">
        <v>0</v>
      </c>
      <c r="DD42" s="54">
        <v>7787</v>
      </c>
      <c r="DE42" s="54">
        <v>908</v>
      </c>
      <c r="DF42" s="54">
        <v>8695</v>
      </c>
      <c r="DG42" s="54">
        <v>0</v>
      </c>
      <c r="DH42" s="54">
        <v>0</v>
      </c>
      <c r="DI42" s="54">
        <v>19458</v>
      </c>
      <c r="DJ42" s="54">
        <v>10075</v>
      </c>
      <c r="DK42" s="54">
        <v>29533</v>
      </c>
      <c r="DL42" s="54">
        <v>0</v>
      </c>
      <c r="DM42" s="54">
        <v>0</v>
      </c>
      <c r="DN42" s="54">
        <v>18032</v>
      </c>
      <c r="DO42" s="54">
        <v>2118</v>
      </c>
      <c r="DP42" s="54">
        <v>20150</v>
      </c>
      <c r="DQ42" s="54">
        <v>0</v>
      </c>
      <c r="DR42" s="54">
        <v>0</v>
      </c>
      <c r="DS42" s="54">
        <v>16362</v>
      </c>
      <c r="DT42" s="54">
        <v>0</v>
      </c>
      <c r="DU42" s="54">
        <v>16362</v>
      </c>
      <c r="DV42" s="54">
        <v>0</v>
      </c>
      <c r="DW42" s="54">
        <v>0</v>
      </c>
      <c r="DX42" s="54">
        <v>15163</v>
      </c>
      <c r="DY42" s="54">
        <v>0</v>
      </c>
      <c r="DZ42" s="54">
        <v>15163</v>
      </c>
      <c r="EA42" s="54">
        <v>0</v>
      </c>
      <c r="EB42" s="54">
        <v>0</v>
      </c>
      <c r="EC42" s="54">
        <v>6530</v>
      </c>
      <c r="ED42" s="54">
        <v>0</v>
      </c>
      <c r="EE42" s="54">
        <v>6530</v>
      </c>
      <c r="EF42" s="54">
        <v>0</v>
      </c>
      <c r="EG42" s="54">
        <v>0</v>
      </c>
      <c r="EH42" s="54">
        <v>6530</v>
      </c>
      <c r="EI42" s="54">
        <v>0</v>
      </c>
      <c r="EJ42" s="54">
        <v>6530</v>
      </c>
      <c r="EK42" s="54">
        <v>0</v>
      </c>
      <c r="EL42" s="54">
        <v>0</v>
      </c>
      <c r="EM42" s="54">
        <v>0</v>
      </c>
      <c r="EN42" s="54">
        <v>0</v>
      </c>
      <c r="EO42" s="54">
        <v>0</v>
      </c>
      <c r="EP42" s="54">
        <v>0</v>
      </c>
      <c r="EQ42" s="54">
        <v>0</v>
      </c>
      <c r="ER42" s="54">
        <v>0</v>
      </c>
      <c r="ES42" s="54">
        <v>0</v>
      </c>
      <c r="ET42" s="54">
        <v>0</v>
      </c>
      <c r="EU42" s="54">
        <v>0</v>
      </c>
      <c r="EV42" s="54">
        <v>0</v>
      </c>
      <c r="EW42" s="54">
        <v>0</v>
      </c>
      <c r="EX42" s="54">
        <v>0</v>
      </c>
      <c r="EY42" s="54">
        <v>0</v>
      </c>
      <c r="EZ42" s="54">
        <v>0</v>
      </c>
      <c r="FA42" s="54">
        <v>0</v>
      </c>
      <c r="FB42" s="54">
        <v>0</v>
      </c>
      <c r="FC42" s="54">
        <v>0</v>
      </c>
      <c r="FD42" s="54">
        <v>0</v>
      </c>
      <c r="FE42" s="54">
        <v>0</v>
      </c>
      <c r="FF42" s="54">
        <v>0</v>
      </c>
      <c r="FG42" s="54">
        <v>4900</v>
      </c>
      <c r="FH42" s="54">
        <v>842</v>
      </c>
      <c r="FI42" s="54">
        <v>5742</v>
      </c>
      <c r="FJ42" s="54">
        <v>0</v>
      </c>
      <c r="FK42" s="54">
        <v>0</v>
      </c>
      <c r="FL42" s="54">
        <v>4700</v>
      </c>
      <c r="FM42" s="54">
        <v>151</v>
      </c>
      <c r="FN42" s="54">
        <v>4851</v>
      </c>
      <c r="FO42" s="54">
        <v>0</v>
      </c>
      <c r="FP42" s="54">
        <v>0</v>
      </c>
      <c r="FQ42" s="54">
        <v>6003</v>
      </c>
      <c r="FR42" s="54">
        <v>0</v>
      </c>
      <c r="FS42" s="54">
        <v>6003</v>
      </c>
      <c r="FT42" s="54">
        <v>0</v>
      </c>
      <c r="FU42" s="54">
        <v>0</v>
      </c>
      <c r="FV42" s="54">
        <v>6003</v>
      </c>
      <c r="FW42" s="54">
        <v>0</v>
      </c>
      <c r="FX42" s="54">
        <v>6003</v>
      </c>
      <c r="FY42" s="54">
        <v>0</v>
      </c>
      <c r="FZ42" s="54">
        <v>0</v>
      </c>
      <c r="GA42" s="54">
        <v>0</v>
      </c>
      <c r="GB42" s="54">
        <v>0</v>
      </c>
      <c r="GC42" s="54">
        <v>0</v>
      </c>
      <c r="GD42" s="54">
        <v>0</v>
      </c>
      <c r="GE42" s="54">
        <v>0</v>
      </c>
      <c r="GF42" s="54">
        <v>0</v>
      </c>
      <c r="GG42" s="54">
        <v>0</v>
      </c>
      <c r="GH42" s="54">
        <v>0</v>
      </c>
      <c r="GI42" s="54">
        <v>0</v>
      </c>
      <c r="GJ42" s="54">
        <v>0</v>
      </c>
      <c r="GK42" s="54">
        <v>0</v>
      </c>
      <c r="GL42" s="54">
        <v>0</v>
      </c>
      <c r="GM42" s="54">
        <v>0</v>
      </c>
      <c r="GN42" s="54">
        <v>0</v>
      </c>
      <c r="GO42" s="54">
        <v>0</v>
      </c>
      <c r="GP42" s="54">
        <v>0</v>
      </c>
      <c r="GQ42" s="54">
        <v>0</v>
      </c>
      <c r="GR42" s="54">
        <v>0</v>
      </c>
      <c r="GS42" s="54">
        <v>0</v>
      </c>
      <c r="GT42" s="54">
        <v>0</v>
      </c>
      <c r="GU42" s="54">
        <v>0</v>
      </c>
      <c r="GV42" s="54">
        <v>0</v>
      </c>
      <c r="GW42" s="54">
        <v>0</v>
      </c>
      <c r="GX42" s="54">
        <v>0</v>
      </c>
      <c r="GY42" s="54">
        <v>0</v>
      </c>
      <c r="GZ42" s="54">
        <v>0</v>
      </c>
      <c r="HA42" s="54">
        <v>0</v>
      </c>
      <c r="HB42" s="54">
        <v>0</v>
      </c>
      <c r="HC42" s="54">
        <v>0</v>
      </c>
      <c r="HD42" s="54">
        <v>0</v>
      </c>
      <c r="HE42" s="54">
        <v>0</v>
      </c>
      <c r="HF42" s="54">
        <v>0</v>
      </c>
      <c r="HG42" s="54">
        <v>0</v>
      </c>
      <c r="HH42" s="54">
        <v>0</v>
      </c>
      <c r="HI42" s="54">
        <v>0</v>
      </c>
      <c r="HJ42" s="54">
        <v>0</v>
      </c>
      <c r="HK42" s="54">
        <v>0</v>
      </c>
      <c r="HL42" s="54">
        <v>0</v>
      </c>
      <c r="HM42" s="54">
        <v>0</v>
      </c>
      <c r="HN42" s="54">
        <v>0</v>
      </c>
      <c r="HO42" s="54">
        <v>0</v>
      </c>
      <c r="HP42" s="54">
        <v>0</v>
      </c>
      <c r="HQ42" s="54">
        <v>0</v>
      </c>
      <c r="HR42" s="54">
        <v>0</v>
      </c>
      <c r="HS42" s="54">
        <v>0</v>
      </c>
      <c r="HT42" s="54">
        <v>0</v>
      </c>
      <c r="HU42" s="54">
        <v>0</v>
      </c>
      <c r="HV42" s="54">
        <v>0</v>
      </c>
      <c r="HW42" s="54">
        <v>0</v>
      </c>
      <c r="HX42" s="54">
        <v>0</v>
      </c>
      <c r="HY42" s="54">
        <v>0</v>
      </c>
      <c r="HZ42" s="54">
        <v>0</v>
      </c>
      <c r="IA42" s="54">
        <v>0</v>
      </c>
      <c r="IB42" s="54">
        <v>0</v>
      </c>
      <c r="IC42" s="54">
        <v>0</v>
      </c>
      <c r="ID42" s="54">
        <v>0</v>
      </c>
      <c r="IE42" s="54">
        <v>0</v>
      </c>
      <c r="IF42" s="54">
        <v>0</v>
      </c>
      <c r="IG42" s="54">
        <v>0</v>
      </c>
      <c r="IH42" s="54">
        <v>0</v>
      </c>
      <c r="II42" s="54">
        <v>0</v>
      </c>
      <c r="IJ42" s="54">
        <v>0</v>
      </c>
      <c r="IK42" s="54">
        <v>0</v>
      </c>
      <c r="IL42" s="54">
        <v>0</v>
      </c>
      <c r="IM42" s="54">
        <v>0</v>
      </c>
      <c r="IN42" s="54">
        <v>0</v>
      </c>
      <c r="IO42" s="54">
        <v>0</v>
      </c>
      <c r="IP42" s="54">
        <v>0</v>
      </c>
      <c r="IQ42" s="54">
        <v>0</v>
      </c>
      <c r="IR42">
        <v>0</v>
      </c>
      <c r="IS42" s="54">
        <v>0</v>
      </c>
      <c r="IT42" s="54">
        <v>0</v>
      </c>
      <c r="IU42" s="54">
        <v>0</v>
      </c>
      <c r="IV42" s="54">
        <v>0</v>
      </c>
    </row>
    <row r="43" spans="1:256" x14ac:dyDescent="0.15">
      <c r="A43" s="54" t="str">
        <f>T("473812")</f>
        <v>473812</v>
      </c>
      <c r="B43" s="54" t="s">
        <v>32</v>
      </c>
      <c r="C43" s="54">
        <v>514321</v>
      </c>
      <c r="D43" s="54">
        <v>41460</v>
      </c>
      <c r="E43" s="54">
        <v>555781</v>
      </c>
      <c r="F43" s="54">
        <v>0</v>
      </c>
      <c r="G43" s="54">
        <v>0</v>
      </c>
      <c r="H43" s="54">
        <v>500084</v>
      </c>
      <c r="I43" s="54">
        <v>9953</v>
      </c>
      <c r="J43" s="54">
        <v>510037</v>
      </c>
      <c r="K43" s="54">
        <v>0</v>
      </c>
      <c r="L43" s="54">
        <v>0</v>
      </c>
      <c r="M43" s="54">
        <v>514321</v>
      </c>
      <c r="N43" s="54">
        <v>41460</v>
      </c>
      <c r="O43" s="54">
        <v>555781</v>
      </c>
      <c r="P43" s="54">
        <v>0</v>
      </c>
      <c r="Q43" s="54">
        <v>0</v>
      </c>
      <c r="R43" s="54">
        <v>500084</v>
      </c>
      <c r="S43" s="54">
        <v>9953</v>
      </c>
      <c r="T43" s="54">
        <v>510037</v>
      </c>
      <c r="U43" s="54">
        <v>0</v>
      </c>
      <c r="V43" s="54">
        <v>0</v>
      </c>
      <c r="W43" s="54">
        <v>180264</v>
      </c>
      <c r="X43" s="54">
        <v>5831</v>
      </c>
      <c r="Y43" s="54">
        <v>186095</v>
      </c>
      <c r="Z43" s="54">
        <v>0</v>
      </c>
      <c r="AA43" s="54">
        <v>0</v>
      </c>
      <c r="AB43" s="54">
        <v>177411</v>
      </c>
      <c r="AC43" s="54">
        <v>3216</v>
      </c>
      <c r="AD43" s="54">
        <v>180627</v>
      </c>
      <c r="AE43" s="54">
        <v>0</v>
      </c>
      <c r="AF43" s="54">
        <v>0</v>
      </c>
      <c r="AG43" s="54">
        <v>5403</v>
      </c>
      <c r="AH43" s="54">
        <v>246</v>
      </c>
      <c r="AI43" s="54">
        <v>5649</v>
      </c>
      <c r="AJ43" s="54">
        <v>0</v>
      </c>
      <c r="AK43" s="54">
        <v>0</v>
      </c>
      <c r="AL43" s="54">
        <v>5289</v>
      </c>
      <c r="AM43" s="54">
        <v>152</v>
      </c>
      <c r="AN43" s="54">
        <v>5441</v>
      </c>
      <c r="AO43" s="54">
        <v>0</v>
      </c>
      <c r="AP43" s="54">
        <v>0</v>
      </c>
      <c r="AQ43" s="54">
        <v>129305</v>
      </c>
      <c r="AR43" s="54">
        <v>4765</v>
      </c>
      <c r="AS43" s="54">
        <v>134070</v>
      </c>
      <c r="AT43" s="54">
        <v>0</v>
      </c>
      <c r="AU43" s="54">
        <v>0</v>
      </c>
      <c r="AV43" s="54">
        <v>126566</v>
      </c>
      <c r="AW43" s="54">
        <v>2934</v>
      </c>
      <c r="AX43" s="54">
        <v>129500</v>
      </c>
      <c r="AY43" s="54">
        <v>0</v>
      </c>
      <c r="AZ43" s="54">
        <v>0</v>
      </c>
      <c r="BA43" s="54">
        <v>176</v>
      </c>
      <c r="BB43" s="54">
        <v>0</v>
      </c>
      <c r="BC43" s="54">
        <v>176</v>
      </c>
      <c r="BD43" s="54">
        <v>0</v>
      </c>
      <c r="BE43" s="54">
        <v>0</v>
      </c>
      <c r="BF43" s="54">
        <v>176</v>
      </c>
      <c r="BG43" s="54">
        <v>0</v>
      </c>
      <c r="BH43" s="54">
        <v>176</v>
      </c>
      <c r="BI43" s="54">
        <v>0</v>
      </c>
      <c r="BJ43" s="54">
        <v>0</v>
      </c>
      <c r="BK43" s="54">
        <v>17249</v>
      </c>
      <c r="BL43" s="54">
        <v>820</v>
      </c>
      <c r="BM43" s="54">
        <v>18069</v>
      </c>
      <c r="BN43" s="54">
        <v>0</v>
      </c>
      <c r="BO43" s="54">
        <v>0</v>
      </c>
      <c r="BP43" s="54">
        <v>17249</v>
      </c>
      <c r="BQ43" s="54">
        <v>130</v>
      </c>
      <c r="BR43" s="54">
        <v>17379</v>
      </c>
      <c r="BS43" s="54">
        <v>0</v>
      </c>
      <c r="BT43" s="54">
        <v>0</v>
      </c>
      <c r="BU43" s="54">
        <v>28307</v>
      </c>
      <c r="BV43" s="54">
        <v>0</v>
      </c>
      <c r="BW43" s="54">
        <v>28307</v>
      </c>
      <c r="BX43" s="54">
        <v>0</v>
      </c>
      <c r="BY43" s="54">
        <v>0</v>
      </c>
      <c r="BZ43" s="54">
        <v>28307</v>
      </c>
      <c r="CA43" s="54">
        <v>0</v>
      </c>
      <c r="CB43" s="54">
        <v>28307</v>
      </c>
      <c r="CC43" s="54">
        <v>0</v>
      </c>
      <c r="CD43" s="54">
        <v>0</v>
      </c>
      <c r="CE43" s="54">
        <v>295082</v>
      </c>
      <c r="CF43" s="54">
        <v>34979</v>
      </c>
      <c r="CG43" s="54">
        <v>330061</v>
      </c>
      <c r="CH43" s="54">
        <v>0</v>
      </c>
      <c r="CI43" s="54">
        <v>0</v>
      </c>
      <c r="CJ43" s="54">
        <v>283822</v>
      </c>
      <c r="CK43" s="54">
        <v>6251</v>
      </c>
      <c r="CL43" s="54">
        <v>290073</v>
      </c>
      <c r="CM43" s="54">
        <v>0</v>
      </c>
      <c r="CN43" s="54">
        <v>0</v>
      </c>
      <c r="CO43" s="54">
        <v>275638</v>
      </c>
      <c r="CP43" s="54">
        <v>34979</v>
      </c>
      <c r="CQ43" s="54">
        <v>310617</v>
      </c>
      <c r="CR43" s="54">
        <v>0</v>
      </c>
      <c r="CS43" s="54">
        <v>0</v>
      </c>
      <c r="CT43" s="54">
        <v>264378</v>
      </c>
      <c r="CU43" s="54">
        <v>6251</v>
      </c>
      <c r="CV43" s="54">
        <v>270629</v>
      </c>
      <c r="CW43" s="54">
        <v>0</v>
      </c>
      <c r="CX43" s="54">
        <v>0</v>
      </c>
      <c r="CY43" s="54">
        <v>52607</v>
      </c>
      <c r="CZ43" s="54">
        <v>4194</v>
      </c>
      <c r="DA43" s="54">
        <v>56801</v>
      </c>
      <c r="DB43" s="54">
        <v>0</v>
      </c>
      <c r="DC43" s="54">
        <v>0</v>
      </c>
      <c r="DD43" s="54">
        <v>50458</v>
      </c>
      <c r="DE43" s="54">
        <v>750</v>
      </c>
      <c r="DF43" s="54">
        <v>51208</v>
      </c>
      <c r="DG43" s="54">
        <v>0</v>
      </c>
      <c r="DH43" s="54">
        <v>0</v>
      </c>
      <c r="DI43" s="54">
        <v>150033</v>
      </c>
      <c r="DJ43" s="54">
        <v>25535</v>
      </c>
      <c r="DK43" s="54">
        <v>175568</v>
      </c>
      <c r="DL43" s="54">
        <v>0</v>
      </c>
      <c r="DM43" s="54">
        <v>0</v>
      </c>
      <c r="DN43" s="54">
        <v>143904</v>
      </c>
      <c r="DO43" s="54">
        <v>4563</v>
      </c>
      <c r="DP43" s="54">
        <v>148467</v>
      </c>
      <c r="DQ43" s="54">
        <v>0</v>
      </c>
      <c r="DR43" s="54">
        <v>0</v>
      </c>
      <c r="DS43" s="54">
        <v>72998</v>
      </c>
      <c r="DT43" s="54">
        <v>5250</v>
      </c>
      <c r="DU43" s="54">
        <v>78248</v>
      </c>
      <c r="DV43" s="54">
        <v>0</v>
      </c>
      <c r="DW43" s="54">
        <v>0</v>
      </c>
      <c r="DX43" s="54">
        <v>70016</v>
      </c>
      <c r="DY43" s="54">
        <v>938</v>
      </c>
      <c r="DZ43" s="54">
        <v>70954</v>
      </c>
      <c r="EA43" s="54">
        <v>0</v>
      </c>
      <c r="EB43" s="54">
        <v>0</v>
      </c>
      <c r="EC43" s="54">
        <v>19444</v>
      </c>
      <c r="ED43" s="54">
        <v>0</v>
      </c>
      <c r="EE43" s="54">
        <v>19444</v>
      </c>
      <c r="EF43" s="54">
        <v>0</v>
      </c>
      <c r="EG43" s="54">
        <v>0</v>
      </c>
      <c r="EH43" s="54">
        <v>19444</v>
      </c>
      <c r="EI43" s="54">
        <v>0</v>
      </c>
      <c r="EJ43" s="54">
        <v>19444</v>
      </c>
      <c r="EK43" s="54">
        <v>0</v>
      </c>
      <c r="EL43" s="54">
        <v>0</v>
      </c>
      <c r="EM43" s="54">
        <v>0</v>
      </c>
      <c r="EN43" s="54">
        <v>0</v>
      </c>
      <c r="EO43" s="54">
        <v>0</v>
      </c>
      <c r="EP43" s="54">
        <v>0</v>
      </c>
      <c r="EQ43" s="54">
        <v>0</v>
      </c>
      <c r="ER43" s="54">
        <v>0</v>
      </c>
      <c r="ES43" s="54">
        <v>0</v>
      </c>
      <c r="ET43" s="54">
        <v>0</v>
      </c>
      <c r="EU43" s="54">
        <v>0</v>
      </c>
      <c r="EV43" s="54">
        <v>0</v>
      </c>
      <c r="EW43" s="54">
        <v>0</v>
      </c>
      <c r="EX43" s="54">
        <v>0</v>
      </c>
      <c r="EY43" s="54">
        <v>0</v>
      </c>
      <c r="EZ43" s="54">
        <v>0</v>
      </c>
      <c r="FA43" s="54">
        <v>0</v>
      </c>
      <c r="FB43" s="54">
        <v>0</v>
      </c>
      <c r="FC43" s="54">
        <v>0</v>
      </c>
      <c r="FD43" s="54">
        <v>0</v>
      </c>
      <c r="FE43" s="54">
        <v>0</v>
      </c>
      <c r="FF43" s="54">
        <v>0</v>
      </c>
      <c r="FG43" s="54">
        <v>19247</v>
      </c>
      <c r="FH43" s="54">
        <v>650</v>
      </c>
      <c r="FI43" s="54">
        <v>19897</v>
      </c>
      <c r="FJ43" s="54">
        <v>0</v>
      </c>
      <c r="FK43" s="54">
        <v>0</v>
      </c>
      <c r="FL43" s="54">
        <v>19123</v>
      </c>
      <c r="FM43" s="54">
        <v>486</v>
      </c>
      <c r="FN43" s="54">
        <v>19609</v>
      </c>
      <c r="FO43" s="54">
        <v>0</v>
      </c>
      <c r="FP43" s="54">
        <v>0</v>
      </c>
      <c r="FQ43" s="54">
        <v>19728</v>
      </c>
      <c r="FR43" s="54">
        <v>0</v>
      </c>
      <c r="FS43" s="54">
        <v>19728</v>
      </c>
      <c r="FT43" s="54">
        <v>0</v>
      </c>
      <c r="FU43" s="54">
        <v>0</v>
      </c>
      <c r="FV43" s="54">
        <v>19728</v>
      </c>
      <c r="FW43" s="54">
        <v>0</v>
      </c>
      <c r="FX43" s="54">
        <v>19728</v>
      </c>
      <c r="FY43" s="54">
        <v>0</v>
      </c>
      <c r="FZ43" s="54">
        <v>0</v>
      </c>
      <c r="GA43" s="54">
        <v>0</v>
      </c>
      <c r="GB43" s="54">
        <v>0</v>
      </c>
      <c r="GC43" s="54">
        <v>0</v>
      </c>
      <c r="GD43" s="54">
        <v>0</v>
      </c>
      <c r="GE43" s="54">
        <v>0</v>
      </c>
      <c r="GF43" s="54">
        <v>0</v>
      </c>
      <c r="GG43" s="54">
        <v>0</v>
      </c>
      <c r="GH43" s="54">
        <v>0</v>
      </c>
      <c r="GI43" s="54">
        <v>0</v>
      </c>
      <c r="GJ43" s="54">
        <v>0</v>
      </c>
      <c r="GK43" s="54">
        <v>0</v>
      </c>
      <c r="GL43" s="54">
        <v>0</v>
      </c>
      <c r="GM43" s="54">
        <v>0</v>
      </c>
      <c r="GN43" s="54">
        <v>0</v>
      </c>
      <c r="GO43" s="54">
        <v>0</v>
      </c>
      <c r="GP43" s="54">
        <v>0</v>
      </c>
      <c r="GQ43" s="54">
        <v>0</v>
      </c>
      <c r="GR43" s="54">
        <v>0</v>
      </c>
      <c r="GS43" s="54">
        <v>0</v>
      </c>
      <c r="GT43" s="54">
        <v>0</v>
      </c>
      <c r="GU43" s="54">
        <v>0</v>
      </c>
      <c r="GV43" s="54">
        <v>0</v>
      </c>
      <c r="GW43" s="54">
        <v>0</v>
      </c>
      <c r="GX43" s="54">
        <v>0</v>
      </c>
      <c r="GY43" s="54">
        <v>0</v>
      </c>
      <c r="GZ43" s="54">
        <v>0</v>
      </c>
      <c r="HA43" s="54">
        <v>0</v>
      </c>
      <c r="HB43" s="54">
        <v>0</v>
      </c>
      <c r="HC43" s="54">
        <v>0</v>
      </c>
      <c r="HD43" s="54">
        <v>0</v>
      </c>
      <c r="HE43" s="54">
        <v>0</v>
      </c>
      <c r="HF43" s="54">
        <v>0</v>
      </c>
      <c r="HG43" s="54">
        <v>0</v>
      </c>
      <c r="HH43" s="54">
        <v>0</v>
      </c>
      <c r="HI43" s="54">
        <v>0</v>
      </c>
      <c r="HJ43" s="54">
        <v>0</v>
      </c>
      <c r="HK43" s="54">
        <v>0</v>
      </c>
      <c r="HL43" s="54">
        <v>0</v>
      </c>
      <c r="HM43" s="54">
        <v>0</v>
      </c>
      <c r="HN43" s="54">
        <v>0</v>
      </c>
      <c r="HO43" s="54">
        <v>0</v>
      </c>
      <c r="HP43" s="54">
        <v>0</v>
      </c>
      <c r="HQ43" s="54">
        <v>0</v>
      </c>
      <c r="HR43" s="54">
        <v>0</v>
      </c>
      <c r="HS43" s="54">
        <v>0</v>
      </c>
      <c r="HT43" s="54">
        <v>0</v>
      </c>
      <c r="HU43" s="54">
        <v>0</v>
      </c>
      <c r="HV43" s="54">
        <v>0</v>
      </c>
      <c r="HW43" s="54">
        <v>0</v>
      </c>
      <c r="HX43" s="54">
        <v>0</v>
      </c>
      <c r="HY43" s="54">
        <v>0</v>
      </c>
      <c r="HZ43" s="54">
        <v>0</v>
      </c>
      <c r="IA43" s="54">
        <v>0</v>
      </c>
      <c r="IB43" s="54">
        <v>0</v>
      </c>
      <c r="IC43" s="54">
        <v>0</v>
      </c>
      <c r="ID43" s="54">
        <v>0</v>
      </c>
      <c r="IE43" s="54">
        <v>0</v>
      </c>
      <c r="IF43" s="54">
        <v>0</v>
      </c>
      <c r="IG43" s="54">
        <v>0</v>
      </c>
      <c r="IH43" s="54">
        <v>0</v>
      </c>
      <c r="II43" s="54">
        <v>0</v>
      </c>
      <c r="IJ43" s="54">
        <v>0</v>
      </c>
      <c r="IK43" s="54">
        <v>0</v>
      </c>
      <c r="IL43" s="54">
        <v>0</v>
      </c>
      <c r="IM43" s="54">
        <v>0</v>
      </c>
      <c r="IN43" s="54">
        <v>0</v>
      </c>
      <c r="IO43" s="54">
        <v>0</v>
      </c>
      <c r="IP43" s="54">
        <v>0</v>
      </c>
      <c r="IQ43" s="54">
        <v>0</v>
      </c>
      <c r="IR43">
        <v>0</v>
      </c>
      <c r="IS43" s="54">
        <v>0</v>
      </c>
      <c r="IT43" s="54">
        <v>0</v>
      </c>
      <c r="IU43" s="54">
        <v>0</v>
      </c>
      <c r="IV43" s="54">
        <v>0</v>
      </c>
    </row>
    <row r="44" spans="1:256" x14ac:dyDescent="0.15">
      <c r="A44" s="54" t="str">
        <f>T("473821")</f>
        <v>473821</v>
      </c>
      <c r="B44" s="54" t="s">
        <v>33</v>
      </c>
      <c r="C44" s="54">
        <v>212715</v>
      </c>
      <c r="D44" s="54">
        <v>7297</v>
      </c>
      <c r="E44" s="54">
        <v>220012</v>
      </c>
      <c r="F44" s="54">
        <v>0</v>
      </c>
      <c r="G44" s="54">
        <v>0</v>
      </c>
      <c r="H44" s="54">
        <v>210086</v>
      </c>
      <c r="I44" s="54">
        <v>2522</v>
      </c>
      <c r="J44" s="54">
        <v>212608</v>
      </c>
      <c r="K44" s="54">
        <v>0</v>
      </c>
      <c r="L44" s="54">
        <v>0</v>
      </c>
      <c r="M44" s="54">
        <v>212715</v>
      </c>
      <c r="N44" s="54">
        <v>7297</v>
      </c>
      <c r="O44" s="54">
        <v>220012</v>
      </c>
      <c r="P44" s="54">
        <v>0</v>
      </c>
      <c r="Q44" s="54">
        <v>0</v>
      </c>
      <c r="R44" s="54">
        <v>210086</v>
      </c>
      <c r="S44" s="54">
        <v>2522</v>
      </c>
      <c r="T44" s="54">
        <v>212608</v>
      </c>
      <c r="U44" s="54">
        <v>0</v>
      </c>
      <c r="V44" s="54">
        <v>0</v>
      </c>
      <c r="W44" s="54">
        <v>95485</v>
      </c>
      <c r="X44" s="54">
        <v>1131</v>
      </c>
      <c r="Y44" s="54">
        <v>96616</v>
      </c>
      <c r="Z44" s="54">
        <v>0</v>
      </c>
      <c r="AA44" s="54">
        <v>0</v>
      </c>
      <c r="AB44" s="54">
        <v>95402</v>
      </c>
      <c r="AC44" s="54">
        <v>372</v>
      </c>
      <c r="AD44" s="54">
        <v>95774</v>
      </c>
      <c r="AE44" s="54">
        <v>0</v>
      </c>
      <c r="AF44" s="54">
        <v>0</v>
      </c>
      <c r="AG44" s="54">
        <v>2817</v>
      </c>
      <c r="AH44" s="54">
        <v>7</v>
      </c>
      <c r="AI44" s="54">
        <v>2824</v>
      </c>
      <c r="AJ44" s="54">
        <v>0</v>
      </c>
      <c r="AK44" s="54">
        <v>0</v>
      </c>
      <c r="AL44" s="54">
        <v>2814</v>
      </c>
      <c r="AM44" s="54">
        <v>3</v>
      </c>
      <c r="AN44" s="54">
        <v>2817</v>
      </c>
      <c r="AO44" s="54">
        <v>0</v>
      </c>
      <c r="AP44" s="54">
        <v>0</v>
      </c>
      <c r="AQ44" s="54">
        <v>82525</v>
      </c>
      <c r="AR44" s="54">
        <v>494</v>
      </c>
      <c r="AS44" s="54">
        <v>83019</v>
      </c>
      <c r="AT44" s="54">
        <v>0</v>
      </c>
      <c r="AU44" s="54">
        <v>0</v>
      </c>
      <c r="AV44" s="54">
        <v>82445</v>
      </c>
      <c r="AW44" s="54">
        <v>239</v>
      </c>
      <c r="AX44" s="54">
        <v>82684</v>
      </c>
      <c r="AY44" s="54">
        <v>0</v>
      </c>
      <c r="AZ44" s="54">
        <v>0</v>
      </c>
      <c r="BA44" s="54">
        <v>1204</v>
      </c>
      <c r="BB44" s="54">
        <v>0</v>
      </c>
      <c r="BC44" s="54">
        <v>1204</v>
      </c>
      <c r="BD44" s="54">
        <v>0</v>
      </c>
      <c r="BE44" s="54">
        <v>0</v>
      </c>
      <c r="BF44" s="54">
        <v>1204</v>
      </c>
      <c r="BG44" s="54">
        <v>0</v>
      </c>
      <c r="BH44" s="54">
        <v>1204</v>
      </c>
      <c r="BI44" s="54">
        <v>0</v>
      </c>
      <c r="BJ44" s="54">
        <v>0</v>
      </c>
      <c r="BK44" s="54">
        <v>6329</v>
      </c>
      <c r="BL44" s="54">
        <v>437</v>
      </c>
      <c r="BM44" s="54">
        <v>6766</v>
      </c>
      <c r="BN44" s="54">
        <v>0</v>
      </c>
      <c r="BO44" s="54">
        <v>0</v>
      </c>
      <c r="BP44" s="54">
        <v>6329</v>
      </c>
      <c r="BQ44" s="54">
        <v>130</v>
      </c>
      <c r="BR44" s="54">
        <v>6459</v>
      </c>
      <c r="BS44" s="54">
        <v>0</v>
      </c>
      <c r="BT44" s="54">
        <v>0</v>
      </c>
      <c r="BU44" s="54">
        <v>3814</v>
      </c>
      <c r="BV44" s="54">
        <v>193</v>
      </c>
      <c r="BW44" s="54">
        <v>4007</v>
      </c>
      <c r="BX44" s="54">
        <v>0</v>
      </c>
      <c r="BY44" s="54">
        <v>0</v>
      </c>
      <c r="BZ44" s="54">
        <v>3814</v>
      </c>
      <c r="CA44" s="54">
        <v>0</v>
      </c>
      <c r="CB44" s="54">
        <v>3814</v>
      </c>
      <c r="CC44" s="54">
        <v>0</v>
      </c>
      <c r="CD44" s="54">
        <v>0</v>
      </c>
      <c r="CE44" s="54">
        <v>100988</v>
      </c>
      <c r="CF44" s="54">
        <v>6166</v>
      </c>
      <c r="CG44" s="54">
        <v>107154</v>
      </c>
      <c r="CH44" s="54">
        <v>0</v>
      </c>
      <c r="CI44" s="54">
        <v>0</v>
      </c>
      <c r="CJ44" s="54">
        <v>98442</v>
      </c>
      <c r="CK44" s="54">
        <v>2150</v>
      </c>
      <c r="CL44" s="54">
        <v>100592</v>
      </c>
      <c r="CM44" s="54">
        <v>0</v>
      </c>
      <c r="CN44" s="54">
        <v>0</v>
      </c>
      <c r="CO44" s="54">
        <v>83932</v>
      </c>
      <c r="CP44" s="54">
        <v>6166</v>
      </c>
      <c r="CQ44" s="54">
        <v>90098</v>
      </c>
      <c r="CR44" s="54">
        <v>0</v>
      </c>
      <c r="CS44" s="54">
        <v>0</v>
      </c>
      <c r="CT44" s="54">
        <v>81386</v>
      </c>
      <c r="CU44" s="54">
        <v>2150</v>
      </c>
      <c r="CV44" s="54">
        <v>83536</v>
      </c>
      <c r="CW44" s="54">
        <v>0</v>
      </c>
      <c r="CX44" s="54">
        <v>0</v>
      </c>
      <c r="CY44" s="54">
        <v>13429</v>
      </c>
      <c r="CZ44" s="54">
        <v>1048</v>
      </c>
      <c r="DA44" s="54">
        <v>14477</v>
      </c>
      <c r="DB44" s="54">
        <v>0</v>
      </c>
      <c r="DC44" s="54">
        <v>0</v>
      </c>
      <c r="DD44" s="54">
        <v>13022</v>
      </c>
      <c r="DE44" s="54">
        <v>343</v>
      </c>
      <c r="DF44" s="54">
        <v>13365</v>
      </c>
      <c r="DG44" s="54">
        <v>0</v>
      </c>
      <c r="DH44" s="54">
        <v>0</v>
      </c>
      <c r="DI44" s="54">
        <v>37769</v>
      </c>
      <c r="DJ44" s="54">
        <v>3021</v>
      </c>
      <c r="DK44" s="54">
        <v>40790</v>
      </c>
      <c r="DL44" s="54">
        <v>0</v>
      </c>
      <c r="DM44" s="54">
        <v>0</v>
      </c>
      <c r="DN44" s="54">
        <v>36624</v>
      </c>
      <c r="DO44" s="54">
        <v>968</v>
      </c>
      <c r="DP44" s="54">
        <v>37592</v>
      </c>
      <c r="DQ44" s="54">
        <v>0</v>
      </c>
      <c r="DR44" s="54">
        <v>0</v>
      </c>
      <c r="DS44" s="54">
        <v>32734</v>
      </c>
      <c r="DT44" s="54">
        <v>2097</v>
      </c>
      <c r="DU44" s="54">
        <v>34831</v>
      </c>
      <c r="DV44" s="54">
        <v>0</v>
      </c>
      <c r="DW44" s="54">
        <v>0</v>
      </c>
      <c r="DX44" s="54">
        <v>31740</v>
      </c>
      <c r="DY44" s="54">
        <v>839</v>
      </c>
      <c r="DZ44" s="54">
        <v>32579</v>
      </c>
      <c r="EA44" s="54">
        <v>0</v>
      </c>
      <c r="EB44" s="54">
        <v>0</v>
      </c>
      <c r="EC44" s="54">
        <v>17056</v>
      </c>
      <c r="ED44" s="54">
        <v>0</v>
      </c>
      <c r="EE44" s="54">
        <v>17056</v>
      </c>
      <c r="EF44" s="54">
        <v>0</v>
      </c>
      <c r="EG44" s="54">
        <v>0</v>
      </c>
      <c r="EH44" s="54">
        <v>17056</v>
      </c>
      <c r="EI44" s="54">
        <v>0</v>
      </c>
      <c r="EJ44" s="54">
        <v>17056</v>
      </c>
      <c r="EK44" s="54">
        <v>0</v>
      </c>
      <c r="EL44" s="54">
        <v>0</v>
      </c>
      <c r="EM44" s="54">
        <v>0</v>
      </c>
      <c r="EN44" s="54">
        <v>0</v>
      </c>
      <c r="EO44" s="54">
        <v>0</v>
      </c>
      <c r="EP44" s="54">
        <v>0</v>
      </c>
      <c r="EQ44" s="54">
        <v>0</v>
      </c>
      <c r="ER44" s="54">
        <v>0</v>
      </c>
      <c r="ES44" s="54">
        <v>0</v>
      </c>
      <c r="ET44" s="54">
        <v>0</v>
      </c>
      <c r="EU44" s="54">
        <v>0</v>
      </c>
      <c r="EV44" s="54">
        <v>0</v>
      </c>
      <c r="EW44" s="54">
        <v>0</v>
      </c>
      <c r="EX44" s="54">
        <v>0</v>
      </c>
      <c r="EY44" s="54">
        <v>0</v>
      </c>
      <c r="EZ44" s="54">
        <v>0</v>
      </c>
      <c r="FA44" s="54">
        <v>0</v>
      </c>
      <c r="FB44" s="54">
        <v>0</v>
      </c>
      <c r="FC44" s="54">
        <v>0</v>
      </c>
      <c r="FD44" s="54">
        <v>0</v>
      </c>
      <c r="FE44" s="54">
        <v>0</v>
      </c>
      <c r="FF44" s="54">
        <v>0</v>
      </c>
      <c r="FG44" s="54">
        <v>6716</v>
      </c>
      <c r="FH44" s="54">
        <v>0</v>
      </c>
      <c r="FI44" s="54">
        <v>6716</v>
      </c>
      <c r="FJ44" s="54">
        <v>0</v>
      </c>
      <c r="FK44" s="54">
        <v>0</v>
      </c>
      <c r="FL44" s="54">
        <v>6716</v>
      </c>
      <c r="FM44" s="54">
        <v>0</v>
      </c>
      <c r="FN44" s="54">
        <v>6716</v>
      </c>
      <c r="FO44" s="54">
        <v>0</v>
      </c>
      <c r="FP44" s="54">
        <v>0</v>
      </c>
      <c r="FQ44" s="54">
        <v>9497</v>
      </c>
      <c r="FR44" s="54">
        <v>0</v>
      </c>
      <c r="FS44" s="54">
        <v>9497</v>
      </c>
      <c r="FT44" s="54">
        <v>0</v>
      </c>
      <c r="FU44" s="54">
        <v>0</v>
      </c>
      <c r="FV44" s="54">
        <v>9497</v>
      </c>
      <c r="FW44" s="54">
        <v>0</v>
      </c>
      <c r="FX44" s="54">
        <v>9497</v>
      </c>
      <c r="FY44" s="54">
        <v>0</v>
      </c>
      <c r="FZ44" s="54">
        <v>0</v>
      </c>
      <c r="GA44" s="54">
        <v>29</v>
      </c>
      <c r="GB44" s="54">
        <v>0</v>
      </c>
      <c r="GC44" s="54">
        <v>29</v>
      </c>
      <c r="GD44" s="54">
        <v>0</v>
      </c>
      <c r="GE44" s="54">
        <v>0</v>
      </c>
      <c r="GF44" s="54">
        <v>29</v>
      </c>
      <c r="GG44" s="54">
        <v>0</v>
      </c>
      <c r="GH44" s="54">
        <v>29</v>
      </c>
      <c r="GI44" s="54">
        <v>0</v>
      </c>
      <c r="GJ44" s="54">
        <v>0</v>
      </c>
      <c r="GK44" s="54">
        <v>0</v>
      </c>
      <c r="GL44" s="54">
        <v>0</v>
      </c>
      <c r="GM44" s="54">
        <v>0</v>
      </c>
      <c r="GN44" s="54">
        <v>0</v>
      </c>
      <c r="GO44" s="54">
        <v>0</v>
      </c>
      <c r="GP44" s="54">
        <v>0</v>
      </c>
      <c r="GQ44" s="54">
        <v>0</v>
      </c>
      <c r="GR44" s="54">
        <v>0</v>
      </c>
      <c r="GS44" s="54">
        <v>0</v>
      </c>
      <c r="GT44" s="54">
        <v>0</v>
      </c>
      <c r="GU44" s="54">
        <v>0</v>
      </c>
      <c r="GV44" s="54">
        <v>0</v>
      </c>
      <c r="GW44" s="54">
        <v>0</v>
      </c>
      <c r="GX44" s="54">
        <v>0</v>
      </c>
      <c r="GY44" s="54">
        <v>0</v>
      </c>
      <c r="GZ44" s="54">
        <v>0</v>
      </c>
      <c r="HA44" s="54">
        <v>0</v>
      </c>
      <c r="HB44" s="54">
        <v>0</v>
      </c>
      <c r="HC44" s="54">
        <v>0</v>
      </c>
      <c r="HD44" s="54">
        <v>0</v>
      </c>
      <c r="HE44" s="54">
        <v>0</v>
      </c>
      <c r="HF44" s="54">
        <v>0</v>
      </c>
      <c r="HG44" s="54">
        <v>0</v>
      </c>
      <c r="HH44" s="54">
        <v>0</v>
      </c>
      <c r="HI44" s="54">
        <v>0</v>
      </c>
      <c r="HJ44" s="54">
        <v>0</v>
      </c>
      <c r="HK44" s="54">
        <v>0</v>
      </c>
      <c r="HL44" s="54">
        <v>0</v>
      </c>
      <c r="HM44" s="54">
        <v>0</v>
      </c>
      <c r="HN44" s="54">
        <v>0</v>
      </c>
      <c r="HO44" s="54">
        <v>0</v>
      </c>
      <c r="HP44" s="54">
        <v>0</v>
      </c>
      <c r="HQ44" s="54">
        <v>0</v>
      </c>
      <c r="HR44" s="54">
        <v>0</v>
      </c>
      <c r="HS44" s="54">
        <v>0</v>
      </c>
      <c r="HT44" s="54">
        <v>0</v>
      </c>
      <c r="HU44" s="54">
        <v>0</v>
      </c>
      <c r="HV44" s="54">
        <v>0</v>
      </c>
      <c r="HW44" s="54">
        <v>0</v>
      </c>
      <c r="HX44" s="54">
        <v>0</v>
      </c>
      <c r="HY44" s="54">
        <v>0</v>
      </c>
      <c r="HZ44" s="54">
        <v>0</v>
      </c>
      <c r="IA44" s="54">
        <v>0</v>
      </c>
      <c r="IB44" s="54">
        <v>0</v>
      </c>
      <c r="IC44" s="54">
        <v>0</v>
      </c>
      <c r="ID44" s="54">
        <v>0</v>
      </c>
      <c r="IE44" s="54">
        <v>0</v>
      </c>
      <c r="IF44" s="54">
        <v>0</v>
      </c>
      <c r="IG44" s="54">
        <v>0</v>
      </c>
      <c r="IH44" s="54">
        <v>0</v>
      </c>
      <c r="II44" s="54">
        <v>0</v>
      </c>
      <c r="IJ44" s="54">
        <v>0</v>
      </c>
      <c r="IK44" s="54">
        <v>0</v>
      </c>
      <c r="IL44" s="54">
        <v>0</v>
      </c>
      <c r="IM44" s="54">
        <v>0</v>
      </c>
      <c r="IN44" s="54">
        <v>0</v>
      </c>
      <c r="IO44" s="54">
        <v>0</v>
      </c>
      <c r="IP44" s="54">
        <v>0</v>
      </c>
      <c r="IQ44" s="54">
        <v>0</v>
      </c>
      <c r="IR44">
        <v>0</v>
      </c>
      <c r="IS44" s="54">
        <v>0</v>
      </c>
      <c r="IT44" s="54">
        <v>0</v>
      </c>
      <c r="IU44" s="54">
        <v>0</v>
      </c>
      <c r="IV44" s="54">
        <v>0</v>
      </c>
    </row>
    <row r="45" spans="1:256" x14ac:dyDescent="0.15">
      <c r="B45" s="54" t="s">
        <v>84</v>
      </c>
      <c r="C45" s="54">
        <f t="shared" ref="C45:BN45" si="0">SUM(C4:C44)</f>
        <v>168287522</v>
      </c>
      <c r="D45" s="54">
        <f t="shared" si="0"/>
        <v>6017652</v>
      </c>
      <c r="E45" s="54">
        <f t="shared" si="0"/>
        <v>174305174</v>
      </c>
      <c r="F45" s="54">
        <f t="shared" si="0"/>
        <v>0</v>
      </c>
      <c r="G45" s="54">
        <f t="shared" si="0"/>
        <v>0</v>
      </c>
      <c r="H45" s="54">
        <f t="shared" si="0"/>
        <v>166155370</v>
      </c>
      <c r="I45" s="54">
        <f t="shared" si="0"/>
        <v>2270564</v>
      </c>
      <c r="J45" s="54">
        <f t="shared" si="0"/>
        <v>168425934</v>
      </c>
      <c r="K45" s="54">
        <f t="shared" si="0"/>
        <v>0</v>
      </c>
      <c r="L45" s="54">
        <f t="shared" si="0"/>
        <v>0</v>
      </c>
      <c r="M45" s="54">
        <f t="shared" si="0"/>
        <v>168287522</v>
      </c>
      <c r="N45" s="54">
        <f t="shared" si="0"/>
        <v>6017652</v>
      </c>
      <c r="O45" s="54">
        <f t="shared" si="0"/>
        <v>174305174</v>
      </c>
      <c r="P45" s="54">
        <f t="shared" si="0"/>
        <v>0</v>
      </c>
      <c r="Q45" s="54">
        <f t="shared" si="0"/>
        <v>0</v>
      </c>
      <c r="R45" s="54">
        <f t="shared" si="0"/>
        <v>166155370</v>
      </c>
      <c r="S45" s="54">
        <f t="shared" si="0"/>
        <v>2270564</v>
      </c>
      <c r="T45" s="54">
        <f t="shared" si="0"/>
        <v>168425934</v>
      </c>
      <c r="U45" s="54">
        <f t="shared" si="0"/>
        <v>0</v>
      </c>
      <c r="V45" s="54">
        <f t="shared" si="0"/>
        <v>0</v>
      </c>
      <c r="W45" s="54">
        <f t="shared" si="0"/>
        <v>67909909</v>
      </c>
      <c r="X45" s="54">
        <f t="shared" si="0"/>
        <v>2152888</v>
      </c>
      <c r="Y45" s="54">
        <f t="shared" si="0"/>
        <v>70062797</v>
      </c>
      <c r="Z45" s="54">
        <f t="shared" si="0"/>
        <v>0</v>
      </c>
      <c r="AA45" s="54">
        <f t="shared" si="0"/>
        <v>0</v>
      </c>
      <c r="AB45" s="54">
        <f t="shared" si="0"/>
        <v>67091572</v>
      </c>
      <c r="AC45" s="54">
        <f t="shared" si="0"/>
        <v>771841</v>
      </c>
      <c r="AD45" s="54">
        <f t="shared" si="0"/>
        <v>67863413</v>
      </c>
      <c r="AE45" s="54">
        <f t="shared" si="0"/>
        <v>0</v>
      </c>
      <c r="AF45" s="54">
        <f t="shared" si="0"/>
        <v>0</v>
      </c>
      <c r="AG45" s="54">
        <f t="shared" si="0"/>
        <v>2098615</v>
      </c>
      <c r="AH45" s="54">
        <f t="shared" si="0"/>
        <v>79361</v>
      </c>
      <c r="AI45" s="54">
        <f t="shared" si="0"/>
        <v>2177976</v>
      </c>
      <c r="AJ45" s="54">
        <f t="shared" si="0"/>
        <v>0</v>
      </c>
      <c r="AK45" s="54">
        <f t="shared" si="0"/>
        <v>0</v>
      </c>
      <c r="AL45" s="54">
        <f t="shared" si="0"/>
        <v>2071718</v>
      </c>
      <c r="AM45" s="54">
        <f t="shared" si="0"/>
        <v>29291</v>
      </c>
      <c r="AN45" s="54">
        <f t="shared" si="0"/>
        <v>2101009</v>
      </c>
      <c r="AO45" s="54">
        <f t="shared" si="0"/>
        <v>0</v>
      </c>
      <c r="AP45" s="54">
        <f t="shared" si="0"/>
        <v>0</v>
      </c>
      <c r="AQ45" s="54">
        <f t="shared" si="0"/>
        <v>53840594</v>
      </c>
      <c r="AR45" s="54">
        <f t="shared" si="0"/>
        <v>1975080</v>
      </c>
      <c r="AS45" s="54">
        <f t="shared" si="0"/>
        <v>55815674</v>
      </c>
      <c r="AT45" s="54">
        <f t="shared" si="0"/>
        <v>0</v>
      </c>
      <c r="AU45" s="54">
        <f t="shared" si="0"/>
        <v>0</v>
      </c>
      <c r="AV45" s="54">
        <f t="shared" si="0"/>
        <v>53107553</v>
      </c>
      <c r="AW45" s="54">
        <f t="shared" si="0"/>
        <v>720335</v>
      </c>
      <c r="AX45" s="54">
        <f t="shared" si="0"/>
        <v>53827888</v>
      </c>
      <c r="AY45" s="54">
        <f t="shared" si="0"/>
        <v>0</v>
      </c>
      <c r="AZ45" s="54">
        <f t="shared" si="0"/>
        <v>0</v>
      </c>
      <c r="BA45" s="54">
        <f t="shared" si="0"/>
        <v>510047</v>
      </c>
      <c r="BB45" s="54">
        <f t="shared" si="0"/>
        <v>0</v>
      </c>
      <c r="BC45" s="54">
        <f t="shared" si="0"/>
        <v>510047</v>
      </c>
      <c r="BD45" s="54">
        <f t="shared" si="0"/>
        <v>0</v>
      </c>
      <c r="BE45" s="54">
        <f t="shared" si="0"/>
        <v>0</v>
      </c>
      <c r="BF45" s="54">
        <f t="shared" si="0"/>
        <v>509284</v>
      </c>
      <c r="BG45" s="54">
        <f t="shared" si="0"/>
        <v>0</v>
      </c>
      <c r="BH45" s="54">
        <f t="shared" si="0"/>
        <v>509284</v>
      </c>
      <c r="BI45" s="54">
        <f t="shared" si="0"/>
        <v>0</v>
      </c>
      <c r="BJ45" s="54">
        <f t="shared" si="0"/>
        <v>0</v>
      </c>
      <c r="BK45" s="54">
        <f t="shared" si="0"/>
        <v>3653845</v>
      </c>
      <c r="BL45" s="54">
        <f t="shared" si="0"/>
        <v>42417</v>
      </c>
      <c r="BM45" s="54">
        <f t="shared" si="0"/>
        <v>3696262</v>
      </c>
      <c r="BN45" s="54">
        <f t="shared" si="0"/>
        <v>0</v>
      </c>
      <c r="BO45" s="54">
        <f t="shared" ref="BO45:DZ45" si="1">SUM(BO4:BO44)</f>
        <v>0</v>
      </c>
      <c r="BP45" s="54">
        <f t="shared" si="1"/>
        <v>3628257</v>
      </c>
      <c r="BQ45" s="54">
        <f t="shared" si="1"/>
        <v>9907</v>
      </c>
      <c r="BR45" s="54">
        <f t="shared" si="1"/>
        <v>3638164</v>
      </c>
      <c r="BS45" s="54">
        <f t="shared" si="1"/>
        <v>0</v>
      </c>
      <c r="BT45" s="54">
        <f t="shared" si="1"/>
        <v>0</v>
      </c>
      <c r="BU45" s="54">
        <f t="shared" si="1"/>
        <v>8316855</v>
      </c>
      <c r="BV45" s="54">
        <f t="shared" si="1"/>
        <v>56030</v>
      </c>
      <c r="BW45" s="54">
        <f t="shared" si="1"/>
        <v>8372885</v>
      </c>
      <c r="BX45" s="54">
        <f t="shared" si="1"/>
        <v>0</v>
      </c>
      <c r="BY45" s="54">
        <f t="shared" si="1"/>
        <v>0</v>
      </c>
      <c r="BZ45" s="54">
        <f t="shared" si="1"/>
        <v>8284044</v>
      </c>
      <c r="CA45" s="54">
        <f t="shared" si="1"/>
        <v>12308</v>
      </c>
      <c r="CB45" s="54">
        <f t="shared" si="1"/>
        <v>8296352</v>
      </c>
      <c r="CC45" s="54">
        <f t="shared" si="1"/>
        <v>0</v>
      </c>
      <c r="CD45" s="54">
        <f t="shared" si="1"/>
        <v>0</v>
      </c>
      <c r="CE45" s="54">
        <f t="shared" si="1"/>
        <v>84780259</v>
      </c>
      <c r="CF45" s="54">
        <f t="shared" si="1"/>
        <v>3537893</v>
      </c>
      <c r="CG45" s="54">
        <f t="shared" si="1"/>
        <v>88318152</v>
      </c>
      <c r="CH45" s="54">
        <f t="shared" si="1"/>
        <v>0</v>
      </c>
      <c r="CI45" s="54">
        <f t="shared" si="1"/>
        <v>0</v>
      </c>
      <c r="CJ45" s="54">
        <f t="shared" si="1"/>
        <v>83605353</v>
      </c>
      <c r="CK45" s="54">
        <f t="shared" si="1"/>
        <v>1382906</v>
      </c>
      <c r="CL45" s="54">
        <f t="shared" si="1"/>
        <v>84988259</v>
      </c>
      <c r="CM45" s="54">
        <f t="shared" si="1"/>
        <v>0</v>
      </c>
      <c r="CN45" s="54">
        <f t="shared" si="1"/>
        <v>0</v>
      </c>
      <c r="CO45" s="54">
        <f t="shared" si="1"/>
        <v>81944421</v>
      </c>
      <c r="CP45" s="54">
        <f t="shared" si="1"/>
        <v>3537893</v>
      </c>
      <c r="CQ45" s="54">
        <f t="shared" si="1"/>
        <v>85482314</v>
      </c>
      <c r="CR45" s="54">
        <f t="shared" si="1"/>
        <v>0</v>
      </c>
      <c r="CS45" s="54">
        <f t="shared" si="1"/>
        <v>0</v>
      </c>
      <c r="CT45" s="54">
        <f t="shared" si="1"/>
        <v>80769515</v>
      </c>
      <c r="CU45" s="54">
        <f t="shared" si="1"/>
        <v>1382906</v>
      </c>
      <c r="CV45" s="54">
        <f t="shared" si="1"/>
        <v>82152421</v>
      </c>
      <c r="CW45" s="54">
        <f t="shared" si="1"/>
        <v>0</v>
      </c>
      <c r="CX45" s="54">
        <f t="shared" si="1"/>
        <v>0</v>
      </c>
      <c r="CY45" s="54">
        <f t="shared" si="1"/>
        <v>30925384</v>
      </c>
      <c r="CZ45" s="54">
        <f t="shared" si="1"/>
        <v>1244873</v>
      </c>
      <c r="DA45" s="54">
        <f t="shared" si="1"/>
        <v>32170257</v>
      </c>
      <c r="DB45" s="54">
        <f t="shared" si="1"/>
        <v>0</v>
      </c>
      <c r="DC45" s="54">
        <f t="shared" si="1"/>
        <v>0</v>
      </c>
      <c r="DD45" s="54">
        <f t="shared" si="1"/>
        <v>30503476</v>
      </c>
      <c r="DE45" s="54">
        <f t="shared" si="1"/>
        <v>504338</v>
      </c>
      <c r="DF45" s="54">
        <f t="shared" si="1"/>
        <v>31007814</v>
      </c>
      <c r="DG45" s="54">
        <f t="shared" si="1"/>
        <v>0</v>
      </c>
      <c r="DH45" s="54">
        <f t="shared" si="1"/>
        <v>0</v>
      </c>
      <c r="DI45" s="54">
        <f t="shared" si="1"/>
        <v>41171637</v>
      </c>
      <c r="DJ45" s="54">
        <f t="shared" si="1"/>
        <v>1851532</v>
      </c>
      <c r="DK45" s="54">
        <f t="shared" si="1"/>
        <v>43023169</v>
      </c>
      <c r="DL45" s="54">
        <f t="shared" si="1"/>
        <v>0</v>
      </c>
      <c r="DM45" s="54">
        <f t="shared" si="1"/>
        <v>0</v>
      </c>
      <c r="DN45" s="54">
        <f t="shared" si="1"/>
        <v>40568571</v>
      </c>
      <c r="DO45" s="54">
        <f t="shared" si="1"/>
        <v>713965</v>
      </c>
      <c r="DP45" s="54">
        <f t="shared" si="1"/>
        <v>41282536</v>
      </c>
      <c r="DQ45" s="54">
        <f t="shared" si="1"/>
        <v>0</v>
      </c>
      <c r="DR45" s="54">
        <f t="shared" si="1"/>
        <v>0</v>
      </c>
      <c r="DS45" s="54">
        <f t="shared" si="1"/>
        <v>9847400</v>
      </c>
      <c r="DT45" s="54">
        <f t="shared" si="1"/>
        <v>441488</v>
      </c>
      <c r="DU45" s="54">
        <f t="shared" si="1"/>
        <v>10288888</v>
      </c>
      <c r="DV45" s="54">
        <f t="shared" si="1"/>
        <v>0</v>
      </c>
      <c r="DW45" s="54">
        <f t="shared" si="1"/>
        <v>0</v>
      </c>
      <c r="DX45" s="54">
        <f t="shared" si="1"/>
        <v>9697468</v>
      </c>
      <c r="DY45" s="54">
        <f t="shared" si="1"/>
        <v>164603</v>
      </c>
      <c r="DZ45" s="54">
        <f t="shared" si="1"/>
        <v>9862071</v>
      </c>
      <c r="EA45" s="54">
        <f t="shared" ref="EA45:GL45" si="2">SUM(EA4:EA44)</f>
        <v>0</v>
      </c>
      <c r="EB45" s="54">
        <f t="shared" si="2"/>
        <v>0</v>
      </c>
      <c r="EC45" s="54">
        <f t="shared" si="2"/>
        <v>2835838</v>
      </c>
      <c r="ED45" s="54">
        <f t="shared" si="2"/>
        <v>0</v>
      </c>
      <c r="EE45" s="54">
        <f t="shared" si="2"/>
        <v>2835838</v>
      </c>
      <c r="EF45" s="54">
        <f t="shared" si="2"/>
        <v>0</v>
      </c>
      <c r="EG45" s="54">
        <f t="shared" si="2"/>
        <v>0</v>
      </c>
      <c r="EH45" s="54">
        <f t="shared" si="2"/>
        <v>2835838</v>
      </c>
      <c r="EI45" s="54">
        <f t="shared" si="2"/>
        <v>0</v>
      </c>
      <c r="EJ45" s="54">
        <f t="shared" si="2"/>
        <v>2835838</v>
      </c>
      <c r="EK45" s="54">
        <f t="shared" si="2"/>
        <v>0</v>
      </c>
      <c r="EL45" s="54">
        <f t="shared" si="2"/>
        <v>0</v>
      </c>
      <c r="EM45" s="54">
        <f t="shared" si="2"/>
        <v>0</v>
      </c>
      <c r="EN45" s="54">
        <f t="shared" si="2"/>
        <v>0</v>
      </c>
      <c r="EO45" s="54">
        <f t="shared" si="2"/>
        <v>0</v>
      </c>
      <c r="EP45" s="54">
        <f t="shared" si="2"/>
        <v>0</v>
      </c>
      <c r="EQ45" s="54">
        <f t="shared" si="2"/>
        <v>0</v>
      </c>
      <c r="ER45" s="54">
        <f t="shared" si="2"/>
        <v>0</v>
      </c>
      <c r="ES45" s="54">
        <f t="shared" si="2"/>
        <v>0</v>
      </c>
      <c r="ET45" s="54">
        <f t="shared" si="2"/>
        <v>0</v>
      </c>
      <c r="EU45" s="54">
        <f t="shared" si="2"/>
        <v>0</v>
      </c>
      <c r="EV45" s="54">
        <f t="shared" si="2"/>
        <v>0</v>
      </c>
      <c r="EW45" s="54">
        <f t="shared" si="2"/>
        <v>0</v>
      </c>
      <c r="EX45" s="54">
        <f t="shared" si="2"/>
        <v>0</v>
      </c>
      <c r="EY45" s="54">
        <f t="shared" si="2"/>
        <v>0</v>
      </c>
      <c r="EZ45" s="54">
        <f t="shared" si="2"/>
        <v>0</v>
      </c>
      <c r="FA45" s="54">
        <f t="shared" si="2"/>
        <v>0</v>
      </c>
      <c r="FB45" s="54">
        <f t="shared" si="2"/>
        <v>0</v>
      </c>
      <c r="FC45" s="54">
        <f t="shared" si="2"/>
        <v>0</v>
      </c>
      <c r="FD45" s="54">
        <f t="shared" si="2"/>
        <v>0</v>
      </c>
      <c r="FE45" s="54">
        <f t="shared" si="2"/>
        <v>0</v>
      </c>
      <c r="FF45" s="54">
        <f t="shared" si="2"/>
        <v>0</v>
      </c>
      <c r="FG45" s="54">
        <f t="shared" si="2"/>
        <v>4715722</v>
      </c>
      <c r="FH45" s="54">
        <f t="shared" si="2"/>
        <v>326866</v>
      </c>
      <c r="FI45" s="54">
        <f t="shared" si="2"/>
        <v>5042588</v>
      </c>
      <c r="FJ45" s="54">
        <f t="shared" si="2"/>
        <v>0</v>
      </c>
      <c r="FK45" s="54">
        <f t="shared" si="2"/>
        <v>0</v>
      </c>
      <c r="FL45" s="54">
        <f t="shared" si="2"/>
        <v>4576813</v>
      </c>
      <c r="FM45" s="54">
        <f t="shared" si="2"/>
        <v>115812</v>
      </c>
      <c r="FN45" s="54">
        <f t="shared" si="2"/>
        <v>4692625</v>
      </c>
      <c r="FO45" s="54">
        <f t="shared" si="2"/>
        <v>0</v>
      </c>
      <c r="FP45" s="54">
        <f t="shared" si="2"/>
        <v>0</v>
      </c>
      <c r="FQ45" s="54">
        <f t="shared" si="2"/>
        <v>10823794</v>
      </c>
      <c r="FR45" s="54">
        <f t="shared" si="2"/>
        <v>0</v>
      </c>
      <c r="FS45" s="54">
        <f t="shared" si="2"/>
        <v>10823794</v>
      </c>
      <c r="FT45" s="54">
        <f t="shared" si="2"/>
        <v>0</v>
      </c>
      <c r="FU45" s="54">
        <f t="shared" si="2"/>
        <v>0</v>
      </c>
      <c r="FV45" s="54">
        <f t="shared" si="2"/>
        <v>10823794</v>
      </c>
      <c r="FW45" s="54">
        <f t="shared" si="2"/>
        <v>0</v>
      </c>
      <c r="FX45" s="54">
        <f t="shared" si="2"/>
        <v>10823794</v>
      </c>
      <c r="FY45" s="54">
        <f t="shared" si="2"/>
        <v>0</v>
      </c>
      <c r="FZ45" s="54">
        <f t="shared" si="2"/>
        <v>0</v>
      </c>
      <c r="GA45" s="54">
        <f t="shared" si="2"/>
        <v>57838</v>
      </c>
      <c r="GB45" s="54">
        <f t="shared" si="2"/>
        <v>5</v>
      </c>
      <c r="GC45" s="54">
        <f t="shared" si="2"/>
        <v>57843</v>
      </c>
      <c r="GD45" s="54">
        <f t="shared" si="2"/>
        <v>0</v>
      </c>
      <c r="GE45" s="54">
        <f t="shared" si="2"/>
        <v>0</v>
      </c>
      <c r="GF45" s="54">
        <f t="shared" si="2"/>
        <v>57838</v>
      </c>
      <c r="GG45" s="54">
        <f t="shared" si="2"/>
        <v>5</v>
      </c>
      <c r="GH45" s="54">
        <f t="shared" si="2"/>
        <v>57843</v>
      </c>
      <c r="GI45" s="54">
        <f t="shared" si="2"/>
        <v>0</v>
      </c>
      <c r="GJ45" s="54">
        <f t="shared" si="2"/>
        <v>0</v>
      </c>
      <c r="GK45" s="54">
        <f t="shared" si="2"/>
        <v>0</v>
      </c>
      <c r="GL45" s="54">
        <f t="shared" si="2"/>
        <v>0</v>
      </c>
      <c r="GM45" s="54">
        <f t="shared" ref="GM45:IV45" si="3">SUM(GM4:GM44)</f>
        <v>0</v>
      </c>
      <c r="GN45" s="54">
        <f t="shared" si="3"/>
        <v>0</v>
      </c>
      <c r="GO45" s="54">
        <f t="shared" si="3"/>
        <v>0</v>
      </c>
      <c r="GP45" s="54">
        <f t="shared" si="3"/>
        <v>0</v>
      </c>
      <c r="GQ45" s="54">
        <f t="shared" si="3"/>
        <v>0</v>
      </c>
      <c r="GR45" s="54">
        <f t="shared" si="3"/>
        <v>0</v>
      </c>
      <c r="GS45" s="54">
        <f t="shared" si="3"/>
        <v>0</v>
      </c>
      <c r="GT45" s="54">
        <f t="shared" si="3"/>
        <v>0</v>
      </c>
      <c r="GU45" s="54">
        <f t="shared" si="3"/>
        <v>0</v>
      </c>
      <c r="GV45" s="54">
        <f t="shared" si="3"/>
        <v>0</v>
      </c>
      <c r="GW45" s="54">
        <f t="shared" si="3"/>
        <v>0</v>
      </c>
      <c r="GX45" s="54">
        <f t="shared" si="3"/>
        <v>0</v>
      </c>
      <c r="GY45" s="54">
        <f t="shared" si="3"/>
        <v>0</v>
      </c>
      <c r="GZ45" s="54">
        <f t="shared" si="3"/>
        <v>0</v>
      </c>
      <c r="HA45" s="54">
        <f t="shared" si="3"/>
        <v>0</v>
      </c>
      <c r="HB45" s="54">
        <f t="shared" si="3"/>
        <v>0</v>
      </c>
      <c r="HC45" s="54">
        <f t="shared" si="3"/>
        <v>0</v>
      </c>
      <c r="HD45" s="54">
        <f t="shared" si="3"/>
        <v>0</v>
      </c>
      <c r="HE45" s="54">
        <f t="shared" si="3"/>
        <v>0</v>
      </c>
      <c r="HF45" s="54">
        <f t="shared" si="3"/>
        <v>0</v>
      </c>
      <c r="HG45" s="54">
        <f t="shared" si="3"/>
        <v>0</v>
      </c>
      <c r="HH45" s="54">
        <f t="shared" si="3"/>
        <v>0</v>
      </c>
      <c r="HI45" s="54">
        <f t="shared" si="3"/>
        <v>0</v>
      </c>
      <c r="HJ45" s="54">
        <f t="shared" si="3"/>
        <v>0</v>
      </c>
      <c r="HK45" s="54">
        <f t="shared" si="3"/>
        <v>0</v>
      </c>
      <c r="HL45" s="54">
        <f t="shared" si="3"/>
        <v>0</v>
      </c>
      <c r="HM45" s="54">
        <f t="shared" si="3"/>
        <v>0</v>
      </c>
      <c r="HN45" s="54">
        <f t="shared" si="3"/>
        <v>0</v>
      </c>
      <c r="HO45" s="54">
        <f t="shared" si="3"/>
        <v>0</v>
      </c>
      <c r="HP45" s="54">
        <f t="shared" si="3"/>
        <v>0</v>
      </c>
      <c r="HQ45" s="54">
        <f t="shared" si="3"/>
        <v>0</v>
      </c>
      <c r="HR45" s="54">
        <f t="shared" si="3"/>
        <v>0</v>
      </c>
      <c r="HS45" s="54">
        <f t="shared" si="3"/>
        <v>0</v>
      </c>
      <c r="HT45" s="54">
        <f t="shared" si="3"/>
        <v>0</v>
      </c>
      <c r="HU45" s="54">
        <f t="shared" si="3"/>
        <v>0</v>
      </c>
      <c r="HV45" s="54">
        <f t="shared" si="3"/>
        <v>0</v>
      </c>
      <c r="HW45" s="54">
        <f t="shared" si="3"/>
        <v>0</v>
      </c>
      <c r="HX45" s="54">
        <f t="shared" si="3"/>
        <v>0</v>
      </c>
      <c r="HY45" s="54">
        <f t="shared" si="3"/>
        <v>0</v>
      </c>
      <c r="HZ45" s="54">
        <f t="shared" si="3"/>
        <v>0</v>
      </c>
      <c r="IA45" s="54">
        <f t="shared" si="3"/>
        <v>0</v>
      </c>
      <c r="IB45" s="54">
        <f t="shared" si="3"/>
        <v>0</v>
      </c>
      <c r="IC45" s="54">
        <f t="shared" si="3"/>
        <v>0</v>
      </c>
      <c r="ID45" s="54">
        <f t="shared" si="3"/>
        <v>0</v>
      </c>
      <c r="IE45" s="54">
        <f t="shared" si="3"/>
        <v>0</v>
      </c>
      <c r="IF45" s="54">
        <f t="shared" si="3"/>
        <v>0</v>
      </c>
      <c r="IG45" s="54">
        <f t="shared" si="3"/>
        <v>0</v>
      </c>
      <c r="IH45" s="54">
        <f t="shared" si="3"/>
        <v>0</v>
      </c>
      <c r="II45" s="54">
        <f t="shared" si="3"/>
        <v>1150034</v>
      </c>
      <c r="IJ45" s="54">
        <f t="shared" si="3"/>
        <v>4168</v>
      </c>
      <c r="IK45" s="54">
        <f t="shared" si="3"/>
        <v>1154202</v>
      </c>
      <c r="IL45" s="54">
        <f t="shared" si="3"/>
        <v>0</v>
      </c>
      <c r="IM45" s="54">
        <f t="shared" si="3"/>
        <v>0</v>
      </c>
      <c r="IN45" s="54">
        <f t="shared" si="3"/>
        <v>1150208</v>
      </c>
      <c r="IO45" s="54">
        <f t="shared" si="3"/>
        <v>4168</v>
      </c>
      <c r="IP45" s="54">
        <f t="shared" si="3"/>
        <v>1154376</v>
      </c>
      <c r="IQ45" s="54">
        <f t="shared" si="3"/>
        <v>0</v>
      </c>
      <c r="IR45" s="54">
        <f t="shared" si="3"/>
        <v>0</v>
      </c>
      <c r="IS45" s="54">
        <f t="shared" si="3"/>
        <v>1128668</v>
      </c>
      <c r="IT45" s="54">
        <f t="shared" si="3"/>
        <v>4168</v>
      </c>
      <c r="IU45" s="54">
        <f t="shared" si="3"/>
        <v>1132836</v>
      </c>
      <c r="IV45" s="54">
        <f t="shared" si="3"/>
        <v>0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FB45"/>
  <sheetViews>
    <sheetView workbookViewId="0">
      <pane xSplit="2" ySplit="3" topLeftCell="DS4" activePane="bottomRight" state="frozen"/>
      <selection activeCell="II28" sqref="II28"/>
      <selection pane="topRight" activeCell="II28" sqref="II28"/>
      <selection pane="bottomLeft" activeCell="II28" sqref="II28"/>
      <selection pane="bottomRight" activeCell="II28" sqref="II28"/>
    </sheetView>
  </sheetViews>
  <sheetFormatPr defaultRowHeight="13.5" x14ac:dyDescent="0.15"/>
  <cols>
    <col min="1" max="2" width="9" style="54"/>
    <col min="3" max="7" width="9.125" style="54" customWidth="1"/>
    <col min="8" max="8" width="9" style="54"/>
    <col min="9" max="17" width="9.125" style="54" customWidth="1"/>
    <col min="18" max="18" width="9" style="54"/>
    <col min="19" max="27" width="9.125" style="54" customWidth="1"/>
    <col min="28" max="28" width="9" style="54"/>
    <col min="29" max="30" width="9.125" style="54" customWidth="1"/>
    <col min="31" max="37" width="9.125" style="54" bestFit="1" customWidth="1"/>
    <col min="38" max="38" width="9.125" style="54" customWidth="1"/>
    <col min="39" max="101" width="9.125" style="54" bestFit="1" customWidth="1"/>
    <col min="102" max="102" width="11.375" style="54" bestFit="1" customWidth="1"/>
    <col min="103" max="103" width="10.25" style="54" bestFit="1" customWidth="1"/>
    <col min="104" max="104" width="11.375" style="54" bestFit="1" customWidth="1"/>
    <col min="105" max="106" width="9.125" style="54" bestFit="1" customWidth="1"/>
    <col min="107" max="107" width="11.375" style="54" bestFit="1" customWidth="1"/>
    <col min="108" max="108" width="9.25" style="54" bestFit="1" customWidth="1"/>
    <col min="109" max="109" width="11.375" style="54" bestFit="1" customWidth="1"/>
    <col min="110" max="110" width="9.125" style="54" bestFit="1" customWidth="1"/>
    <col min="111" max="111" width="10.25" style="54" bestFit="1" customWidth="1"/>
    <col min="112" max="112" width="9.25" style="54" bestFit="1" customWidth="1"/>
    <col min="113" max="113" width="10.25" style="54" bestFit="1" customWidth="1"/>
    <col min="114" max="115" width="9.125" style="54" bestFit="1" customWidth="1"/>
    <col min="116" max="116" width="10.25" style="54" bestFit="1" customWidth="1"/>
    <col min="117" max="117" width="9.25" style="54" bestFit="1" customWidth="1"/>
    <col min="118" max="118" width="10.25" style="54" bestFit="1" customWidth="1"/>
    <col min="119" max="119" width="9.125" style="54" bestFit="1" customWidth="1"/>
    <col min="120" max="122" width="9.25" style="54" bestFit="1" customWidth="1"/>
    <col min="123" max="124" width="9.125" style="54" bestFit="1" customWidth="1"/>
    <col min="125" max="125" width="9.25" style="54" bestFit="1" customWidth="1"/>
    <col min="126" max="126" width="9.125" style="54" bestFit="1" customWidth="1"/>
    <col min="127" max="127" width="9.25" style="54" bestFit="1" customWidth="1"/>
    <col min="128" max="128" width="9.125" style="54" bestFit="1" customWidth="1"/>
    <col min="129" max="16384" width="9" style="54"/>
  </cols>
  <sheetData>
    <row r="1" spans="1:158" x14ac:dyDescent="0.15">
      <c r="B1" s="54" t="s">
        <v>81</v>
      </c>
      <c r="C1" s="54">
        <v>6</v>
      </c>
      <c r="D1" s="54">
        <v>6</v>
      </c>
      <c r="E1" s="54">
        <v>6</v>
      </c>
      <c r="F1" s="54">
        <v>6</v>
      </c>
      <c r="G1" s="54">
        <v>6</v>
      </c>
      <c r="H1" s="54">
        <v>6</v>
      </c>
      <c r="I1" s="54">
        <v>6</v>
      </c>
      <c r="J1" s="54">
        <v>6</v>
      </c>
      <c r="K1" s="54">
        <v>6</v>
      </c>
      <c r="L1" s="54">
        <v>6</v>
      </c>
      <c r="M1" s="54">
        <v>6</v>
      </c>
      <c r="N1" s="54">
        <v>6</v>
      </c>
      <c r="O1" s="54">
        <v>6</v>
      </c>
      <c r="P1" s="54">
        <v>6</v>
      </c>
      <c r="Q1" s="54">
        <v>6</v>
      </c>
      <c r="R1" s="54">
        <v>6</v>
      </c>
      <c r="S1" s="54">
        <v>6</v>
      </c>
      <c r="T1" s="54">
        <v>6</v>
      </c>
      <c r="U1" s="54">
        <v>6</v>
      </c>
      <c r="V1" s="54">
        <v>6</v>
      </c>
      <c r="W1" s="54">
        <v>6</v>
      </c>
      <c r="X1" s="54">
        <v>6</v>
      </c>
      <c r="Y1" s="54">
        <v>6</v>
      </c>
      <c r="Z1" s="54">
        <v>6</v>
      </c>
      <c r="AA1" s="54">
        <v>6</v>
      </c>
      <c r="AB1" s="54">
        <v>6</v>
      </c>
      <c r="AC1" s="54">
        <v>6</v>
      </c>
      <c r="AD1" s="54">
        <v>6</v>
      </c>
      <c r="AE1" s="54">
        <v>6</v>
      </c>
      <c r="AF1" s="54">
        <v>6</v>
      </c>
      <c r="AG1" s="54">
        <v>6</v>
      </c>
      <c r="AH1" s="54">
        <v>6</v>
      </c>
      <c r="AI1" s="54">
        <v>6</v>
      </c>
      <c r="AJ1" s="54">
        <v>6</v>
      </c>
      <c r="AK1" s="54">
        <v>6</v>
      </c>
      <c r="AL1" s="54">
        <v>6</v>
      </c>
      <c r="AM1" s="54">
        <v>6</v>
      </c>
      <c r="AN1" s="54">
        <v>6</v>
      </c>
      <c r="AO1" s="54">
        <v>6</v>
      </c>
      <c r="AP1" s="54">
        <v>6</v>
      </c>
      <c r="AQ1" s="54">
        <v>6</v>
      </c>
      <c r="AR1" s="54">
        <v>6</v>
      </c>
      <c r="AS1" s="54">
        <v>6</v>
      </c>
      <c r="AT1" s="54">
        <v>6</v>
      </c>
      <c r="AU1" s="54">
        <v>6</v>
      </c>
      <c r="AV1" s="54">
        <v>6</v>
      </c>
      <c r="AW1" s="54">
        <v>6</v>
      </c>
      <c r="AX1" s="54">
        <v>6</v>
      </c>
      <c r="AY1" s="54">
        <v>6</v>
      </c>
      <c r="AZ1" s="54">
        <v>6</v>
      </c>
      <c r="BA1" s="54">
        <v>6</v>
      </c>
      <c r="BB1" s="54">
        <v>6</v>
      </c>
      <c r="BC1" s="54">
        <v>6</v>
      </c>
      <c r="BD1" s="54">
        <v>6</v>
      </c>
      <c r="BE1" s="54">
        <v>6</v>
      </c>
      <c r="BF1" s="54">
        <v>6</v>
      </c>
      <c r="BG1" s="54">
        <v>6</v>
      </c>
      <c r="BH1" s="54">
        <v>6</v>
      </c>
      <c r="BI1" s="54">
        <v>6</v>
      </c>
      <c r="BJ1" s="54">
        <v>6</v>
      </c>
      <c r="BK1" s="54">
        <v>6</v>
      </c>
      <c r="BL1" s="54">
        <v>6</v>
      </c>
      <c r="BM1" s="54">
        <v>6</v>
      </c>
      <c r="BN1" s="54">
        <v>6</v>
      </c>
      <c r="BO1" s="54">
        <v>6</v>
      </c>
      <c r="BP1" s="54">
        <v>6</v>
      </c>
      <c r="BQ1" s="54">
        <v>6</v>
      </c>
      <c r="BR1" s="54">
        <v>6</v>
      </c>
      <c r="BS1" s="54">
        <v>6</v>
      </c>
      <c r="BT1" s="54">
        <v>6</v>
      </c>
      <c r="BU1" s="54">
        <v>6</v>
      </c>
      <c r="BV1" s="54">
        <v>6</v>
      </c>
      <c r="BW1" s="54">
        <v>6</v>
      </c>
      <c r="BX1" s="54">
        <v>6</v>
      </c>
      <c r="BY1" s="54">
        <v>6</v>
      </c>
      <c r="BZ1" s="54">
        <v>6</v>
      </c>
      <c r="CA1" s="54">
        <v>6</v>
      </c>
      <c r="CB1" s="54">
        <v>6</v>
      </c>
      <c r="CC1" s="54">
        <v>6</v>
      </c>
      <c r="CD1" s="54">
        <v>6</v>
      </c>
      <c r="CE1" s="54">
        <v>6</v>
      </c>
      <c r="CF1" s="54">
        <v>6</v>
      </c>
      <c r="CG1" s="54">
        <v>6</v>
      </c>
      <c r="CH1" s="54">
        <v>6</v>
      </c>
      <c r="CI1" s="54">
        <v>6</v>
      </c>
      <c r="CJ1" s="54">
        <v>6</v>
      </c>
      <c r="CK1" s="54">
        <v>6</v>
      </c>
      <c r="CL1" s="54">
        <v>6</v>
      </c>
      <c r="CM1" s="54">
        <v>6</v>
      </c>
      <c r="CN1" s="54">
        <v>6</v>
      </c>
      <c r="CO1" s="54">
        <v>6</v>
      </c>
      <c r="CP1" s="54">
        <v>6</v>
      </c>
      <c r="CQ1" s="54">
        <v>6</v>
      </c>
      <c r="CR1" s="54">
        <v>6</v>
      </c>
      <c r="CS1" s="54">
        <v>6</v>
      </c>
      <c r="CT1" s="54">
        <v>6</v>
      </c>
      <c r="CU1" s="54">
        <v>6</v>
      </c>
      <c r="CV1" s="54">
        <v>6</v>
      </c>
      <c r="CW1" s="54">
        <v>6</v>
      </c>
      <c r="CX1" s="54">
        <v>6</v>
      </c>
      <c r="CY1" s="54">
        <v>6</v>
      </c>
      <c r="CZ1" s="54">
        <v>6</v>
      </c>
      <c r="DA1" s="54">
        <v>6</v>
      </c>
      <c r="DB1" s="54">
        <v>6</v>
      </c>
      <c r="DC1" s="54">
        <v>6</v>
      </c>
      <c r="DD1" s="54">
        <v>6</v>
      </c>
      <c r="DE1" s="54">
        <v>6</v>
      </c>
      <c r="DF1" s="54">
        <v>6</v>
      </c>
      <c r="DG1" s="54">
        <v>6</v>
      </c>
      <c r="DH1" s="54">
        <v>6</v>
      </c>
      <c r="DI1" s="54">
        <v>6</v>
      </c>
      <c r="DJ1" s="54">
        <v>6</v>
      </c>
      <c r="DK1" s="54">
        <v>6</v>
      </c>
      <c r="DL1" s="54">
        <v>6</v>
      </c>
      <c r="DM1" s="54">
        <v>6</v>
      </c>
      <c r="DN1" s="54">
        <v>6</v>
      </c>
      <c r="DO1" s="54">
        <v>6</v>
      </c>
      <c r="DP1" s="54">
        <v>6</v>
      </c>
      <c r="DQ1" s="54">
        <v>6</v>
      </c>
      <c r="DR1" s="54">
        <v>6</v>
      </c>
      <c r="DS1" s="54">
        <v>6</v>
      </c>
      <c r="DT1" s="54">
        <v>6</v>
      </c>
      <c r="DU1" s="54">
        <v>6</v>
      </c>
      <c r="DV1" s="54">
        <v>6</v>
      </c>
      <c r="DW1" s="54">
        <v>6</v>
      </c>
      <c r="DX1" s="54">
        <v>6</v>
      </c>
      <c r="DY1" s="54">
        <v>6</v>
      </c>
      <c r="DZ1" s="54">
        <v>6</v>
      </c>
      <c r="EA1" s="54">
        <v>6</v>
      </c>
      <c r="EB1" s="54">
        <v>6</v>
      </c>
      <c r="EC1" s="54">
        <v>6</v>
      </c>
      <c r="ED1" s="54">
        <v>6</v>
      </c>
      <c r="EE1" s="54">
        <v>6</v>
      </c>
      <c r="EF1" s="54">
        <v>6</v>
      </c>
      <c r="EG1" s="54">
        <v>6</v>
      </c>
      <c r="EH1" s="54">
        <v>6</v>
      </c>
      <c r="EI1" s="54">
        <v>6</v>
      </c>
      <c r="EJ1" s="54">
        <v>6</v>
      </c>
      <c r="EK1" s="54">
        <v>6</v>
      </c>
      <c r="EL1" s="54">
        <v>6</v>
      </c>
      <c r="EM1" s="54">
        <v>6</v>
      </c>
      <c r="EN1" s="54">
        <v>6</v>
      </c>
      <c r="EO1" s="54">
        <v>6</v>
      </c>
      <c r="EP1" s="54">
        <v>6</v>
      </c>
      <c r="EQ1" s="54">
        <v>6</v>
      </c>
      <c r="ER1" s="54">
        <v>6</v>
      </c>
      <c r="ES1" s="54">
        <v>6</v>
      </c>
      <c r="ET1" s="54">
        <v>6</v>
      </c>
      <c r="EU1" s="54">
        <v>6</v>
      </c>
      <c r="EV1" s="54">
        <v>6</v>
      </c>
      <c r="EW1" s="54">
        <v>6</v>
      </c>
      <c r="EX1" s="54">
        <v>6</v>
      </c>
      <c r="EY1" s="54">
        <v>6</v>
      </c>
      <c r="EZ1" s="54">
        <v>6</v>
      </c>
      <c r="FA1" s="54">
        <v>6</v>
      </c>
      <c r="FB1" s="54">
        <v>6</v>
      </c>
    </row>
    <row r="2" spans="1:158" x14ac:dyDescent="0.15">
      <c r="B2" s="54" t="s">
        <v>82</v>
      </c>
      <c r="C2" s="54">
        <v>26</v>
      </c>
      <c r="D2" s="54">
        <v>26</v>
      </c>
      <c r="E2" s="54">
        <v>26</v>
      </c>
      <c r="F2" s="54">
        <v>26</v>
      </c>
      <c r="G2" s="54">
        <v>26</v>
      </c>
      <c r="H2" s="54">
        <v>26</v>
      </c>
      <c r="I2" s="54">
        <v>27</v>
      </c>
      <c r="J2" s="54">
        <v>27</v>
      </c>
      <c r="K2" s="54">
        <v>27</v>
      </c>
      <c r="L2" s="54">
        <v>27</v>
      </c>
      <c r="M2" s="54">
        <v>27</v>
      </c>
      <c r="N2" s="54">
        <v>27</v>
      </c>
      <c r="O2" s="54">
        <v>27</v>
      </c>
      <c r="P2" s="54">
        <v>27</v>
      </c>
      <c r="Q2" s="54">
        <v>27</v>
      </c>
      <c r="R2" s="54">
        <v>27</v>
      </c>
      <c r="S2" s="54">
        <v>28</v>
      </c>
      <c r="T2" s="54">
        <v>28</v>
      </c>
      <c r="U2" s="54">
        <v>28</v>
      </c>
      <c r="V2" s="54">
        <v>28</v>
      </c>
      <c r="W2" s="54">
        <v>28</v>
      </c>
      <c r="X2" s="54">
        <v>28</v>
      </c>
      <c r="Y2" s="54">
        <v>28</v>
      </c>
      <c r="Z2" s="54">
        <v>28</v>
      </c>
      <c r="AA2" s="54">
        <v>28</v>
      </c>
      <c r="AB2" s="54">
        <v>28</v>
      </c>
      <c r="AC2" s="54">
        <v>29</v>
      </c>
      <c r="AD2" s="54">
        <v>29</v>
      </c>
      <c r="AE2" s="54">
        <v>29</v>
      </c>
      <c r="AF2" s="54">
        <v>29</v>
      </c>
      <c r="AG2" s="54">
        <v>29</v>
      </c>
      <c r="AH2" s="54">
        <v>29</v>
      </c>
      <c r="AI2" s="54">
        <v>29</v>
      </c>
      <c r="AJ2" s="54">
        <v>29</v>
      </c>
      <c r="AK2" s="54">
        <v>29</v>
      </c>
      <c r="AL2" s="54">
        <v>29</v>
      </c>
      <c r="AM2" s="54">
        <v>30</v>
      </c>
      <c r="AN2" s="54">
        <v>30</v>
      </c>
      <c r="AO2" s="54">
        <v>30</v>
      </c>
      <c r="AP2" s="54">
        <v>30</v>
      </c>
      <c r="AQ2" s="54">
        <v>30</v>
      </c>
      <c r="AR2" s="54">
        <v>30</v>
      </c>
      <c r="AS2" s="54">
        <v>30</v>
      </c>
      <c r="AT2" s="54">
        <v>30</v>
      </c>
      <c r="AU2" s="54">
        <v>30</v>
      </c>
      <c r="AV2" s="54">
        <v>30</v>
      </c>
      <c r="AW2" s="54">
        <v>31</v>
      </c>
      <c r="AX2" s="54">
        <v>31</v>
      </c>
      <c r="AY2" s="54">
        <v>31</v>
      </c>
      <c r="AZ2" s="54">
        <v>31</v>
      </c>
      <c r="BA2" s="54">
        <v>31</v>
      </c>
      <c r="BB2" s="54">
        <v>31</v>
      </c>
      <c r="BC2" s="54">
        <v>31</v>
      </c>
      <c r="BD2" s="54">
        <v>31</v>
      </c>
      <c r="BE2" s="54">
        <v>31</v>
      </c>
      <c r="BF2" s="54">
        <v>31</v>
      </c>
      <c r="BG2" s="54">
        <v>32</v>
      </c>
      <c r="BH2" s="54">
        <v>32</v>
      </c>
      <c r="BI2" s="54">
        <v>32</v>
      </c>
      <c r="BJ2" s="54">
        <v>32</v>
      </c>
      <c r="BK2" s="54">
        <v>32</v>
      </c>
      <c r="BL2" s="54">
        <v>32</v>
      </c>
      <c r="BM2" s="54">
        <v>32</v>
      </c>
      <c r="BN2" s="54">
        <v>32</v>
      </c>
      <c r="BO2" s="54">
        <v>32</v>
      </c>
      <c r="BP2" s="54">
        <v>32</v>
      </c>
      <c r="BQ2" s="54">
        <v>33</v>
      </c>
      <c r="BR2" s="54">
        <v>33</v>
      </c>
      <c r="BS2" s="54">
        <v>33</v>
      </c>
      <c r="BT2" s="54">
        <v>33</v>
      </c>
      <c r="BU2" s="54">
        <v>33</v>
      </c>
      <c r="BV2" s="54">
        <v>33</v>
      </c>
      <c r="BW2" s="54">
        <v>33</v>
      </c>
      <c r="BX2" s="54">
        <v>33</v>
      </c>
      <c r="BY2" s="54">
        <v>33</v>
      </c>
      <c r="BZ2" s="54">
        <v>33</v>
      </c>
      <c r="CA2" s="54">
        <v>34</v>
      </c>
      <c r="CB2" s="54">
        <v>34</v>
      </c>
      <c r="CC2" s="54">
        <v>34</v>
      </c>
      <c r="CD2" s="54">
        <v>34</v>
      </c>
      <c r="CE2" s="54">
        <v>34</v>
      </c>
      <c r="CF2" s="54">
        <v>34</v>
      </c>
      <c r="CG2" s="54">
        <v>34</v>
      </c>
      <c r="CH2" s="54">
        <v>34</v>
      </c>
      <c r="CI2" s="54">
        <v>34</v>
      </c>
      <c r="CJ2" s="54">
        <v>34</v>
      </c>
      <c r="CK2" s="54">
        <v>35</v>
      </c>
      <c r="CL2" s="54">
        <v>35</v>
      </c>
      <c r="CM2" s="54">
        <v>35</v>
      </c>
      <c r="CN2" s="54">
        <v>35</v>
      </c>
      <c r="CO2" s="54">
        <v>35</v>
      </c>
      <c r="CP2" s="54">
        <v>35</v>
      </c>
      <c r="CQ2" s="54">
        <v>35</v>
      </c>
      <c r="CR2" s="54">
        <v>35</v>
      </c>
      <c r="CS2" s="54">
        <v>35</v>
      </c>
      <c r="CT2" s="54">
        <v>35</v>
      </c>
      <c r="CU2" s="54">
        <v>36</v>
      </c>
      <c r="CV2" s="54">
        <v>36</v>
      </c>
      <c r="CW2" s="54">
        <v>36</v>
      </c>
      <c r="CX2" s="54">
        <v>36</v>
      </c>
      <c r="CY2" s="54">
        <v>36</v>
      </c>
      <c r="CZ2" s="54">
        <v>36</v>
      </c>
      <c r="DA2" s="54">
        <v>36</v>
      </c>
      <c r="DB2" s="54">
        <v>36</v>
      </c>
      <c r="DC2" s="54">
        <v>36</v>
      </c>
      <c r="DD2" s="54">
        <v>36</v>
      </c>
      <c r="DE2" s="54">
        <v>37</v>
      </c>
      <c r="DF2" s="54">
        <v>37</v>
      </c>
      <c r="DG2" s="54">
        <v>37</v>
      </c>
      <c r="DH2" s="54">
        <v>37</v>
      </c>
      <c r="DI2" s="54">
        <v>37</v>
      </c>
      <c r="DJ2" s="54">
        <v>37</v>
      </c>
      <c r="DK2" s="54">
        <v>37</v>
      </c>
      <c r="DL2" s="54">
        <v>37</v>
      </c>
      <c r="DM2" s="54">
        <v>37</v>
      </c>
      <c r="DN2" s="54">
        <v>37</v>
      </c>
      <c r="DO2" s="54">
        <v>38</v>
      </c>
      <c r="DP2" s="54">
        <v>38</v>
      </c>
      <c r="DQ2" s="54">
        <v>38</v>
      </c>
      <c r="DR2" s="54">
        <v>38</v>
      </c>
      <c r="DS2" s="54">
        <v>38</v>
      </c>
      <c r="DT2" s="54">
        <v>38</v>
      </c>
      <c r="DU2" s="54">
        <v>38</v>
      </c>
      <c r="DV2" s="54">
        <v>38</v>
      </c>
      <c r="DW2" s="54">
        <v>38</v>
      </c>
      <c r="DX2" s="54">
        <v>38</v>
      </c>
      <c r="DY2" s="54">
        <v>39</v>
      </c>
      <c r="DZ2" s="54">
        <v>39</v>
      </c>
      <c r="EA2" s="54">
        <v>39</v>
      </c>
      <c r="EB2" s="54">
        <v>39</v>
      </c>
      <c r="EC2" s="54">
        <v>39</v>
      </c>
      <c r="ED2" s="54">
        <v>39</v>
      </c>
      <c r="EE2" s="54">
        <v>39</v>
      </c>
      <c r="EF2" s="54">
        <v>39</v>
      </c>
      <c r="EG2" s="54">
        <v>39</v>
      </c>
      <c r="EH2" s="54">
        <v>39</v>
      </c>
      <c r="EI2" s="54">
        <v>40</v>
      </c>
      <c r="EJ2" s="54">
        <v>40</v>
      </c>
      <c r="EK2" s="54">
        <v>40</v>
      </c>
      <c r="EL2" s="54">
        <v>40</v>
      </c>
      <c r="EM2" s="54">
        <v>40</v>
      </c>
      <c r="EN2" s="54">
        <v>40</v>
      </c>
      <c r="EO2" s="54">
        <v>40</v>
      </c>
      <c r="EP2" s="54">
        <v>40</v>
      </c>
      <c r="EQ2" s="54">
        <v>40</v>
      </c>
      <c r="ER2" s="54">
        <v>40</v>
      </c>
      <c r="ES2" s="54">
        <v>41</v>
      </c>
      <c r="ET2" s="54">
        <v>41</v>
      </c>
      <c r="EU2" s="54">
        <v>41</v>
      </c>
      <c r="EV2" s="54">
        <v>41</v>
      </c>
      <c r="EW2" s="54">
        <v>41</v>
      </c>
      <c r="EX2" s="54">
        <v>41</v>
      </c>
      <c r="EY2" s="54">
        <v>41</v>
      </c>
      <c r="EZ2" s="54">
        <v>41</v>
      </c>
      <c r="FA2" s="54">
        <v>41</v>
      </c>
      <c r="FB2" s="54">
        <v>41</v>
      </c>
    </row>
    <row r="3" spans="1:158" x14ac:dyDescent="0.15">
      <c r="B3" s="54" t="s">
        <v>83</v>
      </c>
      <c r="C3" s="54">
        <v>5</v>
      </c>
      <c r="D3" s="54">
        <v>6</v>
      </c>
      <c r="E3" s="54">
        <v>7</v>
      </c>
      <c r="F3" s="54">
        <v>8</v>
      </c>
      <c r="G3" s="54">
        <v>9</v>
      </c>
      <c r="H3" s="54">
        <v>10</v>
      </c>
      <c r="I3" s="54">
        <v>1</v>
      </c>
      <c r="J3" s="54">
        <v>2</v>
      </c>
      <c r="K3" s="54">
        <v>3</v>
      </c>
      <c r="L3" s="54">
        <v>4</v>
      </c>
      <c r="M3" s="54">
        <v>5</v>
      </c>
      <c r="N3" s="54">
        <v>6</v>
      </c>
      <c r="O3" s="54">
        <v>7</v>
      </c>
      <c r="P3" s="54">
        <v>8</v>
      </c>
      <c r="Q3" s="54">
        <v>9</v>
      </c>
      <c r="R3" s="54">
        <v>10</v>
      </c>
      <c r="S3" s="54">
        <v>1</v>
      </c>
      <c r="T3" s="54">
        <v>2</v>
      </c>
      <c r="U3" s="54">
        <v>3</v>
      </c>
      <c r="V3" s="54">
        <v>4</v>
      </c>
      <c r="W3" s="54">
        <v>5</v>
      </c>
      <c r="X3" s="54">
        <v>6</v>
      </c>
      <c r="Y3" s="54">
        <v>7</v>
      </c>
      <c r="Z3" s="54">
        <v>8</v>
      </c>
      <c r="AA3" s="54">
        <v>9</v>
      </c>
      <c r="AB3" s="54">
        <v>10</v>
      </c>
      <c r="AC3" s="54">
        <v>1</v>
      </c>
      <c r="AD3" s="54">
        <v>2</v>
      </c>
      <c r="AE3" s="54">
        <v>3</v>
      </c>
      <c r="AF3" s="54">
        <v>4</v>
      </c>
      <c r="AG3" s="54">
        <v>5</v>
      </c>
      <c r="AH3" s="54">
        <v>6</v>
      </c>
      <c r="AI3" s="54">
        <v>7</v>
      </c>
      <c r="AJ3" s="54">
        <v>8</v>
      </c>
      <c r="AK3" s="54">
        <v>9</v>
      </c>
      <c r="AL3" s="54">
        <v>10</v>
      </c>
      <c r="AM3" s="54">
        <v>1</v>
      </c>
      <c r="AN3" s="54">
        <v>2</v>
      </c>
      <c r="AO3" s="54">
        <v>3</v>
      </c>
      <c r="AP3" s="54">
        <v>4</v>
      </c>
      <c r="AQ3" s="54">
        <v>5</v>
      </c>
      <c r="AR3" s="54">
        <v>6</v>
      </c>
      <c r="AS3" s="54">
        <v>7</v>
      </c>
      <c r="AT3" s="54">
        <v>8</v>
      </c>
      <c r="AU3" s="54">
        <v>9</v>
      </c>
      <c r="AV3" s="54">
        <v>10</v>
      </c>
      <c r="AW3" s="54">
        <v>1</v>
      </c>
      <c r="AX3" s="54">
        <v>2</v>
      </c>
      <c r="AY3" s="54">
        <v>3</v>
      </c>
      <c r="AZ3" s="54">
        <v>4</v>
      </c>
      <c r="BA3" s="54">
        <v>5</v>
      </c>
      <c r="BB3" s="54">
        <v>6</v>
      </c>
      <c r="BC3" s="54">
        <v>7</v>
      </c>
      <c r="BD3" s="54">
        <v>8</v>
      </c>
      <c r="BE3" s="54">
        <v>9</v>
      </c>
      <c r="BF3" s="54">
        <v>10</v>
      </c>
      <c r="BG3" s="54">
        <v>1</v>
      </c>
      <c r="BH3" s="54">
        <v>2</v>
      </c>
      <c r="BI3" s="54">
        <v>3</v>
      </c>
      <c r="BJ3" s="54">
        <v>4</v>
      </c>
      <c r="BK3" s="54">
        <v>5</v>
      </c>
      <c r="BL3" s="54">
        <v>6</v>
      </c>
      <c r="BM3" s="54">
        <v>7</v>
      </c>
      <c r="BN3" s="54">
        <v>8</v>
      </c>
      <c r="BO3" s="54">
        <v>9</v>
      </c>
      <c r="BP3" s="54">
        <v>10</v>
      </c>
      <c r="BQ3" s="54">
        <v>1</v>
      </c>
      <c r="BR3" s="54">
        <v>2</v>
      </c>
      <c r="BS3" s="54">
        <v>3</v>
      </c>
      <c r="BT3" s="54">
        <v>4</v>
      </c>
      <c r="BU3" s="54">
        <v>5</v>
      </c>
      <c r="BV3" s="54">
        <v>6</v>
      </c>
      <c r="BW3" s="54">
        <v>7</v>
      </c>
      <c r="BX3" s="54">
        <v>8</v>
      </c>
      <c r="BY3" s="54">
        <v>9</v>
      </c>
      <c r="BZ3" s="54">
        <v>10</v>
      </c>
      <c r="CA3" s="54">
        <v>1</v>
      </c>
      <c r="CB3" s="54">
        <v>2</v>
      </c>
      <c r="CC3" s="54">
        <v>3</v>
      </c>
      <c r="CD3" s="54">
        <v>4</v>
      </c>
      <c r="CE3" s="54">
        <v>5</v>
      </c>
      <c r="CF3" s="54">
        <v>6</v>
      </c>
      <c r="CG3" s="54">
        <v>7</v>
      </c>
      <c r="CH3" s="54">
        <v>8</v>
      </c>
      <c r="CI3" s="54">
        <v>9</v>
      </c>
      <c r="CJ3" s="54">
        <v>10</v>
      </c>
      <c r="CK3" s="54">
        <v>1</v>
      </c>
      <c r="CL3" s="54">
        <v>2</v>
      </c>
      <c r="CM3" s="54">
        <v>3</v>
      </c>
      <c r="CN3" s="54">
        <v>4</v>
      </c>
      <c r="CO3" s="54">
        <v>5</v>
      </c>
      <c r="CP3" s="54">
        <v>6</v>
      </c>
      <c r="CQ3" s="54">
        <v>7</v>
      </c>
      <c r="CR3" s="54">
        <v>8</v>
      </c>
      <c r="CS3" s="54">
        <v>9</v>
      </c>
      <c r="CT3" s="54">
        <v>10</v>
      </c>
      <c r="CU3" s="54">
        <v>1</v>
      </c>
      <c r="CV3" s="54">
        <v>2</v>
      </c>
      <c r="CW3" s="54">
        <v>3</v>
      </c>
      <c r="CX3" s="54">
        <v>4</v>
      </c>
      <c r="CY3" s="54">
        <v>5</v>
      </c>
      <c r="CZ3" s="54">
        <v>6</v>
      </c>
      <c r="DA3" s="54">
        <v>7</v>
      </c>
      <c r="DB3" s="54">
        <v>8</v>
      </c>
      <c r="DC3" s="54">
        <v>9</v>
      </c>
      <c r="DD3" s="54">
        <v>10</v>
      </c>
      <c r="DE3" s="54">
        <v>1</v>
      </c>
      <c r="DF3" s="54">
        <v>2</v>
      </c>
      <c r="DG3" s="54">
        <v>3</v>
      </c>
      <c r="DH3" s="54">
        <v>4</v>
      </c>
      <c r="DI3" s="54">
        <v>5</v>
      </c>
      <c r="DJ3" s="54">
        <v>6</v>
      </c>
      <c r="DK3" s="54">
        <v>7</v>
      </c>
      <c r="DL3" s="54">
        <v>8</v>
      </c>
      <c r="DM3" s="54">
        <v>9</v>
      </c>
      <c r="DN3" s="54">
        <v>10</v>
      </c>
      <c r="DO3" s="54">
        <v>1</v>
      </c>
      <c r="DP3" s="54">
        <v>2</v>
      </c>
      <c r="DQ3" s="54">
        <v>3</v>
      </c>
      <c r="DR3" s="54">
        <v>4</v>
      </c>
      <c r="DS3" s="54">
        <v>5</v>
      </c>
      <c r="DT3" s="54">
        <v>6</v>
      </c>
      <c r="DU3" s="54">
        <v>7</v>
      </c>
      <c r="DV3" s="54">
        <v>8</v>
      </c>
      <c r="DW3" s="54">
        <v>9</v>
      </c>
      <c r="DX3" s="54">
        <v>10</v>
      </c>
      <c r="DY3" s="54">
        <v>1</v>
      </c>
      <c r="DZ3" s="54">
        <v>2</v>
      </c>
      <c r="EA3" s="54">
        <v>3</v>
      </c>
      <c r="EB3" s="54">
        <v>4</v>
      </c>
      <c r="EC3" s="54">
        <v>5</v>
      </c>
      <c r="ED3" s="54">
        <v>6</v>
      </c>
      <c r="EE3" s="54">
        <v>7</v>
      </c>
      <c r="EF3" s="54">
        <v>8</v>
      </c>
      <c r="EG3" s="54">
        <v>9</v>
      </c>
      <c r="EH3" s="54">
        <v>10</v>
      </c>
      <c r="EI3" s="54">
        <v>1</v>
      </c>
      <c r="EJ3" s="54">
        <v>2</v>
      </c>
      <c r="EK3" s="54">
        <v>3</v>
      </c>
      <c r="EL3" s="54">
        <v>4</v>
      </c>
      <c r="EM3" s="54">
        <v>5</v>
      </c>
      <c r="EN3" s="54">
        <v>6</v>
      </c>
      <c r="EO3" s="54">
        <v>7</v>
      </c>
      <c r="EP3" s="54">
        <v>8</v>
      </c>
      <c r="EQ3" s="54">
        <v>9</v>
      </c>
      <c r="ER3" s="54">
        <v>10</v>
      </c>
      <c r="ES3" s="54">
        <v>1</v>
      </c>
      <c r="ET3" s="54">
        <v>2</v>
      </c>
      <c r="EU3" s="54">
        <v>3</v>
      </c>
      <c r="EV3" s="54">
        <v>4</v>
      </c>
      <c r="EW3" s="54">
        <v>5</v>
      </c>
      <c r="EX3" s="54">
        <v>6</v>
      </c>
      <c r="EY3" s="54">
        <v>7</v>
      </c>
      <c r="EZ3" s="54">
        <v>8</v>
      </c>
      <c r="FA3" s="54">
        <v>9</v>
      </c>
      <c r="FB3" s="54">
        <v>10</v>
      </c>
    </row>
    <row r="4" spans="1:158" x14ac:dyDescent="0.15">
      <c r="A4" s="54" t="str">
        <f>T("472018")</f>
        <v>472018</v>
      </c>
      <c r="B4" s="54" t="s">
        <v>0</v>
      </c>
      <c r="C4" s="54">
        <v>0</v>
      </c>
      <c r="D4" s="54">
        <v>1020524</v>
      </c>
      <c r="E4" s="54">
        <v>4168</v>
      </c>
      <c r="F4" s="54">
        <v>1024692</v>
      </c>
      <c r="G4" s="54">
        <v>0</v>
      </c>
      <c r="H4" s="54">
        <v>0</v>
      </c>
      <c r="I4" s="54">
        <v>10717</v>
      </c>
      <c r="J4" s="54">
        <v>0</v>
      </c>
      <c r="K4" s="54">
        <v>10717</v>
      </c>
      <c r="L4" s="54">
        <v>0</v>
      </c>
      <c r="M4" s="54">
        <v>0</v>
      </c>
      <c r="N4" s="54">
        <v>10717</v>
      </c>
      <c r="O4" s="54">
        <v>0</v>
      </c>
      <c r="P4" s="54">
        <v>10717</v>
      </c>
      <c r="Q4" s="54">
        <v>0</v>
      </c>
      <c r="R4" s="54">
        <v>0</v>
      </c>
      <c r="S4" s="54">
        <v>1009633</v>
      </c>
      <c r="T4" s="54">
        <v>4168</v>
      </c>
      <c r="U4" s="54">
        <v>1013801</v>
      </c>
      <c r="V4" s="54">
        <v>0</v>
      </c>
      <c r="W4" s="54">
        <v>0</v>
      </c>
      <c r="X4" s="54">
        <v>1009807</v>
      </c>
      <c r="Y4" s="54">
        <v>4168</v>
      </c>
      <c r="Z4" s="54">
        <v>1013975</v>
      </c>
      <c r="AA4" s="54">
        <v>0</v>
      </c>
      <c r="AB4" s="54">
        <v>0</v>
      </c>
      <c r="AC4" s="54">
        <v>0</v>
      </c>
      <c r="AD4" s="54">
        <v>0</v>
      </c>
      <c r="AE4" s="54">
        <v>0</v>
      </c>
      <c r="AF4" s="54">
        <v>0</v>
      </c>
      <c r="AG4" s="54">
        <v>0</v>
      </c>
      <c r="AH4" s="54">
        <v>0</v>
      </c>
      <c r="AI4" s="54">
        <v>0</v>
      </c>
      <c r="AJ4" s="54">
        <v>0</v>
      </c>
      <c r="AK4" s="54">
        <v>0</v>
      </c>
      <c r="AL4" s="54">
        <v>0</v>
      </c>
      <c r="AM4" s="54">
        <v>0</v>
      </c>
      <c r="AN4" s="54">
        <v>0</v>
      </c>
      <c r="AO4" s="54">
        <v>0</v>
      </c>
      <c r="AP4" s="54">
        <v>0</v>
      </c>
      <c r="AQ4" s="54">
        <v>0</v>
      </c>
      <c r="AR4" s="54">
        <v>0</v>
      </c>
      <c r="AS4" s="54">
        <v>0</v>
      </c>
      <c r="AT4" s="54">
        <v>0</v>
      </c>
      <c r="AU4" s="54">
        <v>0</v>
      </c>
      <c r="AV4" s="54">
        <v>0</v>
      </c>
      <c r="AW4" s="54">
        <v>0</v>
      </c>
      <c r="AX4" s="54">
        <v>0</v>
      </c>
      <c r="AY4" s="54">
        <v>0</v>
      </c>
      <c r="AZ4" s="54">
        <v>0</v>
      </c>
      <c r="BA4" s="54">
        <v>0</v>
      </c>
      <c r="BB4" s="54">
        <v>0</v>
      </c>
      <c r="BC4" s="54">
        <v>0</v>
      </c>
      <c r="BD4" s="54">
        <v>0</v>
      </c>
      <c r="BE4" s="54">
        <v>0</v>
      </c>
      <c r="BF4" s="54">
        <v>0</v>
      </c>
      <c r="BG4" s="54">
        <v>0</v>
      </c>
      <c r="BH4" s="54">
        <v>0</v>
      </c>
      <c r="BI4" s="54">
        <v>0</v>
      </c>
      <c r="BJ4" s="54">
        <v>0</v>
      </c>
      <c r="BK4" s="54">
        <v>0</v>
      </c>
      <c r="BL4" s="54">
        <v>0</v>
      </c>
      <c r="BM4" s="54">
        <v>0</v>
      </c>
      <c r="BN4" s="54">
        <v>0</v>
      </c>
      <c r="BO4" s="54">
        <v>0</v>
      </c>
      <c r="BP4" s="54">
        <v>0</v>
      </c>
      <c r="BQ4" s="54">
        <v>0</v>
      </c>
      <c r="BR4" s="54">
        <v>0</v>
      </c>
      <c r="BS4" s="54">
        <v>0</v>
      </c>
      <c r="BT4" s="54">
        <v>0</v>
      </c>
      <c r="BU4" s="54">
        <v>0</v>
      </c>
      <c r="BV4" s="54">
        <v>0</v>
      </c>
      <c r="BW4" s="54">
        <v>0</v>
      </c>
      <c r="BX4" s="54">
        <v>0</v>
      </c>
      <c r="BY4" s="54">
        <v>0</v>
      </c>
      <c r="BZ4" s="54">
        <v>0</v>
      </c>
      <c r="CA4" s="54">
        <v>0</v>
      </c>
      <c r="CB4" s="54">
        <v>0</v>
      </c>
      <c r="CC4" s="54">
        <v>0</v>
      </c>
      <c r="CD4" s="54">
        <v>0</v>
      </c>
      <c r="CE4" s="54">
        <v>0</v>
      </c>
      <c r="CF4" s="54">
        <v>0</v>
      </c>
      <c r="CG4" s="54">
        <v>0</v>
      </c>
      <c r="CH4" s="54">
        <v>0</v>
      </c>
      <c r="CI4" s="54">
        <v>0</v>
      </c>
      <c r="CJ4" s="54">
        <v>0</v>
      </c>
      <c r="CK4" s="54">
        <v>0</v>
      </c>
      <c r="CL4" s="54">
        <v>0</v>
      </c>
      <c r="CM4" s="54">
        <v>0</v>
      </c>
      <c r="CN4" s="54">
        <v>0</v>
      </c>
      <c r="CO4" s="54">
        <v>0</v>
      </c>
      <c r="CP4" s="54">
        <v>0</v>
      </c>
      <c r="CQ4" s="54">
        <v>0</v>
      </c>
      <c r="CR4" s="54">
        <v>0</v>
      </c>
      <c r="CS4" s="54">
        <v>0</v>
      </c>
      <c r="CT4" s="54">
        <v>0</v>
      </c>
      <c r="CU4" s="54">
        <v>0</v>
      </c>
      <c r="CV4" s="54">
        <v>0</v>
      </c>
      <c r="CW4" s="54">
        <v>0</v>
      </c>
      <c r="CX4" s="54">
        <v>0</v>
      </c>
      <c r="CY4" s="54">
        <v>0</v>
      </c>
      <c r="CZ4" s="54">
        <v>0</v>
      </c>
      <c r="DA4" s="54">
        <v>0</v>
      </c>
      <c r="DB4" s="54">
        <v>0</v>
      </c>
      <c r="DC4" s="54">
        <v>0</v>
      </c>
      <c r="DD4" s="54">
        <v>0</v>
      </c>
      <c r="DE4" s="54">
        <v>48184087</v>
      </c>
      <c r="DF4" s="54">
        <v>966132</v>
      </c>
      <c r="DG4" s="54">
        <v>49150219</v>
      </c>
      <c r="DH4" s="54">
        <v>0</v>
      </c>
      <c r="DI4" s="54">
        <v>0</v>
      </c>
      <c r="DJ4" s="54">
        <v>47841809</v>
      </c>
      <c r="DK4" s="54">
        <v>392569</v>
      </c>
      <c r="DL4" s="54">
        <v>48234378</v>
      </c>
      <c r="DM4" s="54">
        <v>0</v>
      </c>
      <c r="DN4" s="54">
        <v>66842</v>
      </c>
      <c r="DO4" s="54">
        <v>6201418</v>
      </c>
      <c r="DP4" s="54">
        <v>1669406</v>
      </c>
      <c r="DQ4" s="54">
        <v>7870824</v>
      </c>
      <c r="DR4" s="54">
        <v>0</v>
      </c>
      <c r="DS4" s="54">
        <v>0</v>
      </c>
      <c r="DT4" s="54">
        <v>5806406</v>
      </c>
      <c r="DU4" s="54">
        <v>282008</v>
      </c>
      <c r="DV4" s="54">
        <v>6088414</v>
      </c>
      <c r="DW4" s="54">
        <v>0</v>
      </c>
      <c r="DX4" s="54">
        <v>209735</v>
      </c>
      <c r="DY4" s="54">
        <v>0</v>
      </c>
      <c r="DZ4" s="54">
        <v>0</v>
      </c>
      <c r="EA4" s="54">
        <v>0</v>
      </c>
      <c r="EB4" s="54">
        <v>0</v>
      </c>
      <c r="EC4" s="54">
        <v>0</v>
      </c>
      <c r="ED4" s="54">
        <v>0</v>
      </c>
      <c r="EE4" s="54">
        <v>0</v>
      </c>
      <c r="EF4" s="54">
        <v>0</v>
      </c>
      <c r="EG4" s="54">
        <v>0</v>
      </c>
      <c r="EH4">
        <v>0</v>
      </c>
      <c r="EI4" s="54">
        <v>0</v>
      </c>
      <c r="EJ4" s="54">
        <v>0</v>
      </c>
      <c r="EK4" s="54">
        <v>0</v>
      </c>
      <c r="EL4" s="54">
        <v>0</v>
      </c>
      <c r="EM4" s="54">
        <v>0</v>
      </c>
      <c r="EN4" s="54">
        <v>0</v>
      </c>
      <c r="EO4" s="54">
        <v>0</v>
      </c>
      <c r="EP4" s="54">
        <v>0</v>
      </c>
      <c r="EQ4" s="54">
        <v>0</v>
      </c>
      <c r="ER4" s="54">
        <v>124265</v>
      </c>
      <c r="ES4" s="54">
        <v>0</v>
      </c>
      <c r="ET4" s="54">
        <v>0</v>
      </c>
      <c r="EU4" s="54">
        <v>0</v>
      </c>
      <c r="EV4" s="54">
        <v>0</v>
      </c>
      <c r="EW4" s="54">
        <v>0</v>
      </c>
      <c r="EX4" s="54">
        <v>0</v>
      </c>
      <c r="EY4" s="54">
        <v>0</v>
      </c>
      <c r="EZ4" s="54">
        <v>0</v>
      </c>
      <c r="FA4" s="54">
        <v>0</v>
      </c>
      <c r="FB4" s="54">
        <v>2462</v>
      </c>
    </row>
    <row r="5" spans="1:158" x14ac:dyDescent="0.15">
      <c r="A5" s="54" t="str">
        <f>T("472051")</f>
        <v>472051</v>
      </c>
      <c r="B5" s="54" t="s">
        <v>1</v>
      </c>
      <c r="C5" s="54">
        <v>0</v>
      </c>
      <c r="D5" s="54">
        <v>4059</v>
      </c>
      <c r="E5" s="54">
        <v>0</v>
      </c>
      <c r="F5" s="54">
        <v>4059</v>
      </c>
      <c r="G5" s="54">
        <v>0</v>
      </c>
      <c r="H5" s="54">
        <v>0</v>
      </c>
      <c r="I5" s="54">
        <v>4059</v>
      </c>
      <c r="J5" s="54">
        <v>0</v>
      </c>
      <c r="K5" s="54">
        <v>4059</v>
      </c>
      <c r="L5" s="54">
        <v>0</v>
      </c>
      <c r="M5" s="54">
        <v>0</v>
      </c>
      <c r="N5" s="54">
        <v>4059</v>
      </c>
      <c r="O5" s="54">
        <v>0</v>
      </c>
      <c r="P5" s="54">
        <v>4059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0</v>
      </c>
      <c r="AJ5" s="54">
        <v>0</v>
      </c>
      <c r="AK5" s="54">
        <v>0</v>
      </c>
      <c r="AL5" s="54">
        <v>0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54">
        <v>0</v>
      </c>
      <c r="AU5" s="54">
        <v>0</v>
      </c>
      <c r="AV5" s="54">
        <v>0</v>
      </c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54">
        <v>0</v>
      </c>
      <c r="BF5" s="54">
        <v>0</v>
      </c>
      <c r="BG5" s="54">
        <v>0</v>
      </c>
      <c r="BH5" s="54">
        <v>0</v>
      </c>
      <c r="BI5" s="54">
        <v>0</v>
      </c>
      <c r="BJ5" s="54">
        <v>0</v>
      </c>
      <c r="BK5" s="54">
        <v>0</v>
      </c>
      <c r="BL5" s="54">
        <v>0</v>
      </c>
      <c r="BM5" s="54">
        <v>0</v>
      </c>
      <c r="BN5" s="54">
        <v>0</v>
      </c>
      <c r="BO5" s="54">
        <v>0</v>
      </c>
      <c r="BP5" s="54">
        <v>0</v>
      </c>
      <c r="BQ5" s="54">
        <v>0</v>
      </c>
      <c r="BR5" s="54">
        <v>0</v>
      </c>
      <c r="BS5" s="54">
        <v>0</v>
      </c>
      <c r="BT5" s="54">
        <v>0</v>
      </c>
      <c r="BU5" s="54">
        <v>0</v>
      </c>
      <c r="BV5" s="54">
        <v>0</v>
      </c>
      <c r="BW5" s="54">
        <v>0</v>
      </c>
      <c r="BX5" s="54">
        <v>0</v>
      </c>
      <c r="BY5" s="54">
        <v>0</v>
      </c>
      <c r="BZ5" s="54">
        <v>0</v>
      </c>
      <c r="CA5" s="54">
        <v>0</v>
      </c>
      <c r="CB5" s="54">
        <v>0</v>
      </c>
      <c r="CC5" s="54">
        <v>0</v>
      </c>
      <c r="CD5" s="54">
        <v>0</v>
      </c>
      <c r="CE5" s="54">
        <v>0</v>
      </c>
      <c r="CF5" s="54">
        <v>0</v>
      </c>
      <c r="CG5" s="54">
        <v>0</v>
      </c>
      <c r="CH5" s="54">
        <v>0</v>
      </c>
      <c r="CI5" s="54">
        <v>0</v>
      </c>
      <c r="CJ5" s="54">
        <v>0</v>
      </c>
      <c r="CK5" s="54">
        <v>0</v>
      </c>
      <c r="CL5" s="54">
        <v>0</v>
      </c>
      <c r="CM5" s="54">
        <v>0</v>
      </c>
      <c r="CN5" s="54">
        <v>0</v>
      </c>
      <c r="CO5" s="54">
        <v>0</v>
      </c>
      <c r="CP5" s="54">
        <v>0</v>
      </c>
      <c r="CQ5" s="54">
        <v>0</v>
      </c>
      <c r="CR5" s="54">
        <v>0</v>
      </c>
      <c r="CS5" s="54">
        <v>0</v>
      </c>
      <c r="CT5" s="54">
        <v>0</v>
      </c>
      <c r="CU5" s="54">
        <v>0</v>
      </c>
      <c r="CV5" s="54">
        <v>0</v>
      </c>
      <c r="CW5" s="54">
        <v>0</v>
      </c>
      <c r="CX5" s="54">
        <v>0</v>
      </c>
      <c r="CY5" s="54">
        <v>0</v>
      </c>
      <c r="CZ5" s="54">
        <v>0</v>
      </c>
      <c r="DA5" s="54">
        <v>0</v>
      </c>
      <c r="DB5" s="54">
        <v>0</v>
      </c>
      <c r="DC5" s="54">
        <v>0</v>
      </c>
      <c r="DD5" s="54">
        <v>0</v>
      </c>
      <c r="DE5" s="54">
        <v>10967750</v>
      </c>
      <c r="DF5" s="54">
        <v>387408</v>
      </c>
      <c r="DG5" s="54">
        <v>11355158</v>
      </c>
      <c r="DH5" s="54">
        <v>0</v>
      </c>
      <c r="DI5" s="54">
        <v>0</v>
      </c>
      <c r="DJ5" s="54">
        <v>10841875</v>
      </c>
      <c r="DK5" s="54">
        <v>165250</v>
      </c>
      <c r="DL5" s="54">
        <v>11007125</v>
      </c>
      <c r="DM5" s="54">
        <v>0</v>
      </c>
      <c r="DN5" s="54">
        <v>13134</v>
      </c>
      <c r="DO5" s="54">
        <v>1849445</v>
      </c>
      <c r="DP5" s="54">
        <v>363634</v>
      </c>
      <c r="DQ5" s="54">
        <v>2213079</v>
      </c>
      <c r="DR5" s="54">
        <v>0</v>
      </c>
      <c r="DS5" s="54">
        <v>0</v>
      </c>
      <c r="DT5" s="54">
        <v>1786894</v>
      </c>
      <c r="DU5" s="54">
        <v>80567</v>
      </c>
      <c r="DV5" s="54">
        <v>1867461</v>
      </c>
      <c r="DW5" s="54">
        <v>0</v>
      </c>
      <c r="DX5" s="54">
        <v>57823</v>
      </c>
      <c r="DY5" s="54">
        <v>0</v>
      </c>
      <c r="DZ5" s="54">
        <v>0</v>
      </c>
      <c r="EA5" s="54">
        <v>0</v>
      </c>
      <c r="EB5" s="54">
        <v>0</v>
      </c>
      <c r="EC5" s="54">
        <v>0</v>
      </c>
      <c r="ED5" s="54">
        <v>0</v>
      </c>
      <c r="EE5" s="54">
        <v>0</v>
      </c>
      <c r="EF5" s="54">
        <v>0</v>
      </c>
      <c r="EG5" s="54">
        <v>0</v>
      </c>
      <c r="EH5">
        <v>0</v>
      </c>
      <c r="EI5" s="54">
        <v>0</v>
      </c>
      <c r="EJ5" s="54">
        <v>0</v>
      </c>
      <c r="EK5" s="54">
        <v>0</v>
      </c>
      <c r="EL5" s="54">
        <v>0</v>
      </c>
      <c r="EM5" s="54">
        <v>0</v>
      </c>
      <c r="EN5" s="54">
        <v>0</v>
      </c>
      <c r="EO5" s="54">
        <v>0</v>
      </c>
      <c r="EP5" s="54">
        <v>0</v>
      </c>
      <c r="EQ5" s="54">
        <v>0</v>
      </c>
      <c r="ER5" s="54">
        <v>0</v>
      </c>
      <c r="ES5" s="54">
        <v>0</v>
      </c>
      <c r="ET5" s="54">
        <v>0</v>
      </c>
      <c r="EU5" s="54">
        <v>0</v>
      </c>
      <c r="EV5" s="54">
        <v>0</v>
      </c>
      <c r="EW5" s="54">
        <v>0</v>
      </c>
      <c r="EX5" s="54">
        <v>0</v>
      </c>
      <c r="EY5" s="54">
        <v>0</v>
      </c>
      <c r="EZ5" s="54">
        <v>0</v>
      </c>
      <c r="FA5" s="54">
        <v>0</v>
      </c>
      <c r="FB5" s="54">
        <v>0</v>
      </c>
    </row>
    <row r="6" spans="1:158" x14ac:dyDescent="0.15">
      <c r="A6" s="54" t="str">
        <f>T("472077")</f>
        <v>472077</v>
      </c>
      <c r="B6" s="54" t="s">
        <v>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  <c r="BN6" s="54">
        <v>0</v>
      </c>
      <c r="BO6" s="54">
        <v>0</v>
      </c>
      <c r="BP6" s="54">
        <v>0</v>
      </c>
      <c r="BQ6" s="54">
        <v>0</v>
      </c>
      <c r="BR6" s="54">
        <v>0</v>
      </c>
      <c r="BS6" s="54">
        <v>0</v>
      </c>
      <c r="BT6" s="54">
        <v>0</v>
      </c>
      <c r="BU6" s="54">
        <v>0</v>
      </c>
      <c r="BV6" s="54">
        <v>0</v>
      </c>
      <c r="BW6" s="54">
        <v>0</v>
      </c>
      <c r="BX6" s="54">
        <v>0</v>
      </c>
      <c r="BY6" s="54">
        <v>0</v>
      </c>
      <c r="BZ6" s="54">
        <v>0</v>
      </c>
      <c r="CA6" s="54">
        <v>0</v>
      </c>
      <c r="CB6" s="54">
        <v>0</v>
      </c>
      <c r="CC6" s="54">
        <v>0</v>
      </c>
      <c r="CD6" s="54">
        <v>0</v>
      </c>
      <c r="CE6" s="54">
        <v>0</v>
      </c>
      <c r="CF6" s="54">
        <v>0</v>
      </c>
      <c r="CG6" s="54">
        <v>0</v>
      </c>
      <c r="CH6" s="54">
        <v>0</v>
      </c>
      <c r="CI6" s="54">
        <v>0</v>
      </c>
      <c r="CJ6" s="54">
        <v>0</v>
      </c>
      <c r="CK6" s="54">
        <v>0</v>
      </c>
      <c r="CL6" s="54">
        <v>0</v>
      </c>
      <c r="CM6" s="54">
        <v>0</v>
      </c>
      <c r="CN6" s="54">
        <v>0</v>
      </c>
      <c r="CO6" s="54">
        <v>0</v>
      </c>
      <c r="CP6" s="54">
        <v>0</v>
      </c>
      <c r="CQ6" s="54">
        <v>0</v>
      </c>
      <c r="CR6" s="54">
        <v>0</v>
      </c>
      <c r="CS6" s="54">
        <v>0</v>
      </c>
      <c r="CT6" s="54">
        <v>0</v>
      </c>
      <c r="CU6" s="54">
        <v>0</v>
      </c>
      <c r="CV6" s="54">
        <v>0</v>
      </c>
      <c r="CW6" s="54">
        <v>0</v>
      </c>
      <c r="CX6" s="54">
        <v>0</v>
      </c>
      <c r="CY6" s="54">
        <v>0</v>
      </c>
      <c r="CZ6" s="54">
        <v>0</v>
      </c>
      <c r="DA6" s="54">
        <v>0</v>
      </c>
      <c r="DB6" s="54">
        <v>0</v>
      </c>
      <c r="DC6" s="54">
        <v>0</v>
      </c>
      <c r="DD6" s="54">
        <v>0</v>
      </c>
      <c r="DE6" s="54">
        <v>5492646</v>
      </c>
      <c r="DF6" s="54">
        <v>175329</v>
      </c>
      <c r="DG6" s="54">
        <v>5667975</v>
      </c>
      <c r="DH6" s="54">
        <v>0</v>
      </c>
      <c r="DI6" s="54">
        <v>0</v>
      </c>
      <c r="DJ6" s="54">
        <v>5418848</v>
      </c>
      <c r="DK6" s="54">
        <v>83514</v>
      </c>
      <c r="DL6" s="54">
        <v>5502362</v>
      </c>
      <c r="DM6" s="54">
        <v>0</v>
      </c>
      <c r="DN6" s="54">
        <v>15741</v>
      </c>
      <c r="DO6" s="54">
        <v>1243910</v>
      </c>
      <c r="DP6" s="54">
        <v>248464</v>
      </c>
      <c r="DQ6" s="54">
        <v>1492374</v>
      </c>
      <c r="DR6" s="54">
        <v>0</v>
      </c>
      <c r="DS6" s="54">
        <v>0</v>
      </c>
      <c r="DT6" s="54">
        <v>1169446</v>
      </c>
      <c r="DU6" s="54">
        <v>56358</v>
      </c>
      <c r="DV6" s="54">
        <v>1225804</v>
      </c>
      <c r="DW6" s="54">
        <v>0</v>
      </c>
      <c r="DX6" s="54">
        <v>24137</v>
      </c>
      <c r="DY6" s="54">
        <v>0</v>
      </c>
      <c r="DZ6" s="54">
        <v>0</v>
      </c>
      <c r="EA6" s="54">
        <v>0</v>
      </c>
      <c r="EB6" s="54">
        <v>0</v>
      </c>
      <c r="EC6" s="54">
        <v>0</v>
      </c>
      <c r="ED6" s="54">
        <v>0</v>
      </c>
      <c r="EE6" s="54">
        <v>0</v>
      </c>
      <c r="EF6" s="54">
        <v>0</v>
      </c>
      <c r="EG6" s="54">
        <v>0</v>
      </c>
      <c r="EH6">
        <v>0</v>
      </c>
      <c r="EI6" s="54">
        <v>0</v>
      </c>
      <c r="EJ6" s="54">
        <v>0</v>
      </c>
      <c r="EK6" s="54">
        <v>0</v>
      </c>
      <c r="EL6" s="54">
        <v>0</v>
      </c>
      <c r="EM6" s="54">
        <v>0</v>
      </c>
      <c r="EN6" s="54">
        <v>0</v>
      </c>
      <c r="EO6" s="54">
        <v>0</v>
      </c>
      <c r="EP6" s="54">
        <v>0</v>
      </c>
      <c r="EQ6" s="54">
        <v>0</v>
      </c>
      <c r="ER6" s="54">
        <v>419</v>
      </c>
      <c r="ES6" s="54">
        <v>0</v>
      </c>
      <c r="ET6" s="54">
        <v>0</v>
      </c>
      <c r="EU6" s="54">
        <v>0</v>
      </c>
      <c r="EV6" s="54">
        <v>0</v>
      </c>
      <c r="EW6" s="54">
        <v>0</v>
      </c>
      <c r="EX6" s="54">
        <v>0</v>
      </c>
      <c r="EY6" s="54">
        <v>0</v>
      </c>
      <c r="EZ6" s="54">
        <v>0</v>
      </c>
      <c r="FA6" s="54">
        <v>0</v>
      </c>
      <c r="FB6" s="54">
        <v>20654</v>
      </c>
    </row>
    <row r="7" spans="1:158" x14ac:dyDescent="0.15">
      <c r="A7" s="54" t="str">
        <f>T("472085")</f>
        <v>472085</v>
      </c>
      <c r="B7" s="54" t="s">
        <v>3</v>
      </c>
      <c r="C7" s="54">
        <v>0</v>
      </c>
      <c r="D7" s="54">
        <v>8841</v>
      </c>
      <c r="E7" s="54">
        <v>0</v>
      </c>
      <c r="F7" s="54">
        <v>8841</v>
      </c>
      <c r="G7" s="54">
        <v>0</v>
      </c>
      <c r="H7" s="54">
        <v>0</v>
      </c>
      <c r="I7" s="54">
        <v>8841</v>
      </c>
      <c r="J7" s="54">
        <v>0</v>
      </c>
      <c r="K7" s="54">
        <v>8841</v>
      </c>
      <c r="L7" s="54">
        <v>0</v>
      </c>
      <c r="M7" s="54">
        <v>0</v>
      </c>
      <c r="N7" s="54">
        <v>8841</v>
      </c>
      <c r="O7" s="54">
        <v>0</v>
      </c>
      <c r="P7" s="54">
        <v>8841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0</v>
      </c>
      <c r="DA7" s="54">
        <v>0</v>
      </c>
      <c r="DB7" s="54">
        <v>0</v>
      </c>
      <c r="DC7" s="54">
        <v>0</v>
      </c>
      <c r="DD7" s="54">
        <v>0</v>
      </c>
      <c r="DE7" s="54">
        <v>14029422</v>
      </c>
      <c r="DF7" s="54">
        <v>379425</v>
      </c>
      <c r="DG7" s="54">
        <v>14408847</v>
      </c>
      <c r="DH7" s="54">
        <v>0</v>
      </c>
      <c r="DI7" s="54">
        <v>0</v>
      </c>
      <c r="DJ7" s="54">
        <v>13892543</v>
      </c>
      <c r="DK7" s="54">
        <v>131782</v>
      </c>
      <c r="DL7" s="54">
        <v>14024325</v>
      </c>
      <c r="DM7" s="54">
        <v>0</v>
      </c>
      <c r="DN7" s="54">
        <v>26270</v>
      </c>
      <c r="DO7" s="54">
        <v>2175530</v>
      </c>
      <c r="DP7" s="54">
        <v>440781</v>
      </c>
      <c r="DQ7" s="54">
        <v>2616311</v>
      </c>
      <c r="DR7" s="54">
        <v>0</v>
      </c>
      <c r="DS7" s="54">
        <v>0</v>
      </c>
      <c r="DT7" s="54">
        <v>2069980</v>
      </c>
      <c r="DU7" s="54">
        <v>85283</v>
      </c>
      <c r="DV7" s="54">
        <v>2155263</v>
      </c>
      <c r="DW7" s="54">
        <v>0</v>
      </c>
      <c r="DX7" s="54">
        <v>0</v>
      </c>
      <c r="DY7" s="54">
        <v>0</v>
      </c>
      <c r="DZ7" s="54">
        <v>0</v>
      </c>
      <c r="EA7" s="54">
        <v>0</v>
      </c>
      <c r="EB7" s="54">
        <v>0</v>
      </c>
      <c r="EC7" s="54">
        <v>0</v>
      </c>
      <c r="ED7" s="54">
        <v>0</v>
      </c>
      <c r="EE7" s="54">
        <v>0</v>
      </c>
      <c r="EF7" s="54">
        <v>0</v>
      </c>
      <c r="EG7" s="54">
        <v>0</v>
      </c>
      <c r="EH7">
        <v>0</v>
      </c>
      <c r="EI7" s="54">
        <v>0</v>
      </c>
      <c r="EJ7" s="54">
        <v>0</v>
      </c>
      <c r="EK7" s="54">
        <v>0</v>
      </c>
      <c r="EL7" s="54">
        <v>0</v>
      </c>
      <c r="EM7" s="54">
        <v>0</v>
      </c>
      <c r="EN7" s="54">
        <v>0</v>
      </c>
      <c r="EO7" s="54">
        <v>0</v>
      </c>
      <c r="EP7" s="54">
        <v>0</v>
      </c>
      <c r="EQ7" s="54">
        <v>0</v>
      </c>
      <c r="ER7" s="54">
        <v>0</v>
      </c>
      <c r="ES7" s="54">
        <v>0</v>
      </c>
      <c r="ET7" s="54">
        <v>0</v>
      </c>
      <c r="EU7" s="54">
        <v>0</v>
      </c>
      <c r="EV7" s="54">
        <v>0</v>
      </c>
      <c r="EW7" s="54">
        <v>0</v>
      </c>
      <c r="EX7" s="54">
        <v>0</v>
      </c>
      <c r="EY7" s="54">
        <v>0</v>
      </c>
      <c r="EZ7" s="54">
        <v>0</v>
      </c>
      <c r="FA7" s="54">
        <v>0</v>
      </c>
      <c r="FB7" s="54">
        <v>0</v>
      </c>
    </row>
    <row r="8" spans="1:158" x14ac:dyDescent="0.15">
      <c r="A8" s="54" t="str">
        <f>T("472093")</f>
        <v>472093</v>
      </c>
      <c r="B8" s="54" t="s">
        <v>4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  <c r="BN8" s="54">
        <v>0</v>
      </c>
      <c r="BO8" s="54">
        <v>0</v>
      </c>
      <c r="BP8" s="54">
        <v>0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  <c r="BV8" s="54">
        <v>0</v>
      </c>
      <c r="BW8" s="54">
        <v>0</v>
      </c>
      <c r="BX8" s="54">
        <v>0</v>
      </c>
      <c r="BY8" s="54">
        <v>0</v>
      </c>
      <c r="BZ8" s="54">
        <v>0</v>
      </c>
      <c r="CA8" s="54">
        <v>0</v>
      </c>
      <c r="CB8" s="54">
        <v>0</v>
      </c>
      <c r="CC8" s="54">
        <v>0</v>
      </c>
      <c r="CD8" s="54">
        <v>0</v>
      </c>
      <c r="CE8" s="54">
        <v>0</v>
      </c>
      <c r="CF8" s="54">
        <v>0</v>
      </c>
      <c r="CG8" s="54">
        <v>0</v>
      </c>
      <c r="CH8" s="54">
        <v>0</v>
      </c>
      <c r="CI8" s="54">
        <v>0</v>
      </c>
      <c r="CJ8" s="54">
        <v>0</v>
      </c>
      <c r="CK8" s="54">
        <v>0</v>
      </c>
      <c r="CL8" s="54">
        <v>0</v>
      </c>
      <c r="CM8" s="54">
        <v>0</v>
      </c>
      <c r="CN8" s="54">
        <v>0</v>
      </c>
      <c r="CO8" s="54">
        <v>0</v>
      </c>
      <c r="CP8" s="54">
        <v>0</v>
      </c>
      <c r="CQ8" s="54">
        <v>0</v>
      </c>
      <c r="CR8" s="54">
        <v>0</v>
      </c>
      <c r="CS8" s="54">
        <v>0</v>
      </c>
      <c r="CT8" s="54">
        <v>0</v>
      </c>
      <c r="CU8" s="54">
        <v>0</v>
      </c>
      <c r="CV8" s="54">
        <v>0</v>
      </c>
      <c r="CW8" s="54">
        <v>0</v>
      </c>
      <c r="CX8" s="54">
        <v>0</v>
      </c>
      <c r="CY8" s="54">
        <v>0</v>
      </c>
      <c r="CZ8" s="54">
        <v>0</v>
      </c>
      <c r="DA8" s="54">
        <v>0</v>
      </c>
      <c r="DB8" s="54">
        <v>0</v>
      </c>
      <c r="DC8" s="54">
        <v>0</v>
      </c>
      <c r="DD8" s="54">
        <v>0</v>
      </c>
      <c r="DE8" s="54">
        <v>6440719</v>
      </c>
      <c r="DF8" s="54">
        <v>446936</v>
      </c>
      <c r="DG8" s="54">
        <v>6887655</v>
      </c>
      <c r="DH8" s="54">
        <v>0</v>
      </c>
      <c r="DI8" s="54">
        <v>0</v>
      </c>
      <c r="DJ8" s="54">
        <v>6283376</v>
      </c>
      <c r="DK8" s="54">
        <v>147856</v>
      </c>
      <c r="DL8" s="54">
        <v>6431232</v>
      </c>
      <c r="DM8" s="54">
        <v>0</v>
      </c>
      <c r="DN8" s="54">
        <v>25484</v>
      </c>
      <c r="DO8" s="54">
        <v>1026678</v>
      </c>
      <c r="DP8" s="54">
        <v>285668</v>
      </c>
      <c r="DQ8" s="54">
        <v>1312346</v>
      </c>
      <c r="DR8" s="54">
        <v>0</v>
      </c>
      <c r="DS8" s="54">
        <v>0</v>
      </c>
      <c r="DT8" s="54">
        <v>968526</v>
      </c>
      <c r="DU8" s="54">
        <v>58884</v>
      </c>
      <c r="DV8" s="54">
        <v>1027410</v>
      </c>
      <c r="DW8" s="54">
        <v>0</v>
      </c>
      <c r="DX8" s="54">
        <v>21534</v>
      </c>
      <c r="DY8" s="54">
        <v>0</v>
      </c>
      <c r="DZ8" s="54">
        <v>0</v>
      </c>
      <c r="EA8" s="54">
        <v>0</v>
      </c>
      <c r="EB8" s="54">
        <v>0</v>
      </c>
      <c r="EC8" s="54">
        <v>0</v>
      </c>
      <c r="ED8" s="54">
        <v>0</v>
      </c>
      <c r="EE8" s="54">
        <v>0</v>
      </c>
      <c r="EF8" s="54">
        <v>0</v>
      </c>
      <c r="EG8" s="54">
        <v>0</v>
      </c>
      <c r="EH8">
        <v>0</v>
      </c>
      <c r="EI8" s="54">
        <v>0</v>
      </c>
      <c r="EJ8" s="54">
        <v>0</v>
      </c>
      <c r="EK8" s="54">
        <v>0</v>
      </c>
      <c r="EL8" s="54">
        <v>0</v>
      </c>
      <c r="EM8" s="54">
        <v>0</v>
      </c>
      <c r="EN8" s="54">
        <v>0</v>
      </c>
      <c r="EO8" s="54">
        <v>0</v>
      </c>
      <c r="EP8" s="54">
        <v>0</v>
      </c>
      <c r="EQ8" s="54">
        <v>0</v>
      </c>
      <c r="ER8" s="54">
        <v>24807</v>
      </c>
      <c r="ES8" s="54">
        <v>0</v>
      </c>
      <c r="ET8" s="54">
        <v>0</v>
      </c>
      <c r="EU8" s="54">
        <v>0</v>
      </c>
      <c r="EV8" s="54">
        <v>0</v>
      </c>
      <c r="EW8" s="54">
        <v>0</v>
      </c>
      <c r="EX8" s="54">
        <v>0</v>
      </c>
      <c r="EY8" s="54">
        <v>0</v>
      </c>
      <c r="EZ8" s="54">
        <v>0</v>
      </c>
      <c r="FA8" s="54">
        <v>0</v>
      </c>
      <c r="FB8" s="54">
        <v>259</v>
      </c>
    </row>
    <row r="9" spans="1:158" x14ac:dyDescent="0.15">
      <c r="A9" s="54" t="str">
        <f>T("472107")</f>
        <v>472107</v>
      </c>
      <c r="B9" s="54" t="s">
        <v>5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5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54">
        <v>0</v>
      </c>
      <c r="CW9" s="54">
        <v>0</v>
      </c>
      <c r="CX9" s="54">
        <v>0</v>
      </c>
      <c r="CY9" s="54">
        <v>0</v>
      </c>
      <c r="CZ9" s="54">
        <v>0</v>
      </c>
      <c r="DA9" s="54">
        <v>0</v>
      </c>
      <c r="DB9" s="54">
        <v>0</v>
      </c>
      <c r="DC9" s="54">
        <v>0</v>
      </c>
      <c r="DD9" s="54">
        <v>0</v>
      </c>
      <c r="DE9" s="54">
        <v>5607031</v>
      </c>
      <c r="DF9" s="54">
        <v>296665</v>
      </c>
      <c r="DG9" s="54">
        <v>5903696</v>
      </c>
      <c r="DH9" s="54">
        <v>0</v>
      </c>
      <c r="DI9" s="54">
        <v>0</v>
      </c>
      <c r="DJ9" s="54">
        <v>5499573</v>
      </c>
      <c r="DK9" s="54">
        <v>88515</v>
      </c>
      <c r="DL9" s="54">
        <v>5588088</v>
      </c>
      <c r="DM9" s="54">
        <v>0</v>
      </c>
      <c r="DN9" s="54">
        <v>21150</v>
      </c>
      <c r="DO9" s="54">
        <v>1161244</v>
      </c>
      <c r="DP9" s="54">
        <v>253509</v>
      </c>
      <c r="DQ9" s="54">
        <v>1414753</v>
      </c>
      <c r="DR9" s="54">
        <v>0</v>
      </c>
      <c r="DS9" s="54">
        <v>0</v>
      </c>
      <c r="DT9" s="54">
        <v>1101136</v>
      </c>
      <c r="DU9" s="54">
        <v>50269</v>
      </c>
      <c r="DV9" s="54">
        <v>1151405</v>
      </c>
      <c r="DW9" s="54">
        <v>0</v>
      </c>
      <c r="DX9" s="54">
        <v>8653</v>
      </c>
      <c r="DY9" s="54">
        <v>0</v>
      </c>
      <c r="DZ9" s="54">
        <v>0</v>
      </c>
      <c r="EA9" s="54">
        <v>0</v>
      </c>
      <c r="EB9" s="54">
        <v>0</v>
      </c>
      <c r="EC9" s="54">
        <v>0</v>
      </c>
      <c r="ED9" s="54">
        <v>0</v>
      </c>
      <c r="EE9" s="54">
        <v>0</v>
      </c>
      <c r="EF9" s="54">
        <v>0</v>
      </c>
      <c r="EG9" s="54">
        <v>0</v>
      </c>
      <c r="EH9">
        <v>0</v>
      </c>
      <c r="EI9" s="54">
        <v>0</v>
      </c>
      <c r="EJ9" s="54">
        <v>0</v>
      </c>
      <c r="EK9" s="54">
        <v>0</v>
      </c>
      <c r="EL9" s="54">
        <v>0</v>
      </c>
      <c r="EM9" s="54">
        <v>0</v>
      </c>
      <c r="EN9" s="54">
        <v>0</v>
      </c>
      <c r="EO9" s="54">
        <v>0</v>
      </c>
      <c r="EP9" s="54">
        <v>0</v>
      </c>
      <c r="EQ9" s="54">
        <v>0</v>
      </c>
      <c r="ER9" s="54">
        <v>0</v>
      </c>
      <c r="ES9" s="54">
        <v>0</v>
      </c>
      <c r="ET9" s="54">
        <v>0</v>
      </c>
      <c r="EU9" s="54">
        <v>0</v>
      </c>
      <c r="EV9" s="54">
        <v>0</v>
      </c>
      <c r="EW9" s="54">
        <v>0</v>
      </c>
      <c r="EX9" s="54">
        <v>0</v>
      </c>
      <c r="EY9" s="54">
        <v>0</v>
      </c>
      <c r="EZ9" s="54">
        <v>0</v>
      </c>
      <c r="FA9" s="54">
        <v>0</v>
      </c>
      <c r="FB9" s="54">
        <v>0</v>
      </c>
    </row>
    <row r="10" spans="1:158" x14ac:dyDescent="0.15">
      <c r="A10" s="54" t="str">
        <f>T("472115")</f>
        <v>472115</v>
      </c>
      <c r="B10" s="54" t="s">
        <v>66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54">
        <v>0</v>
      </c>
      <c r="CX10" s="54">
        <v>0</v>
      </c>
      <c r="CY10" s="54">
        <v>0</v>
      </c>
      <c r="CZ10" s="54">
        <v>0</v>
      </c>
      <c r="DA10" s="54">
        <v>0</v>
      </c>
      <c r="DB10" s="54">
        <v>0</v>
      </c>
      <c r="DC10" s="54">
        <v>0</v>
      </c>
      <c r="DD10" s="54">
        <v>0</v>
      </c>
      <c r="DE10" s="54">
        <v>14932914</v>
      </c>
      <c r="DF10" s="54">
        <v>672754</v>
      </c>
      <c r="DG10" s="54">
        <v>15605668</v>
      </c>
      <c r="DH10" s="54">
        <v>0</v>
      </c>
      <c r="DI10" s="54">
        <v>0</v>
      </c>
      <c r="DJ10" s="54">
        <v>14652613</v>
      </c>
      <c r="DK10" s="54">
        <v>263994</v>
      </c>
      <c r="DL10" s="54">
        <v>14916607</v>
      </c>
      <c r="DM10" s="54">
        <v>0</v>
      </c>
      <c r="DN10" s="54">
        <v>82805</v>
      </c>
      <c r="DO10" s="54">
        <v>0</v>
      </c>
      <c r="DP10" s="54">
        <v>0</v>
      </c>
      <c r="DQ10" s="54">
        <v>0</v>
      </c>
      <c r="DR10" s="54">
        <v>0</v>
      </c>
      <c r="DS10" s="54">
        <v>0</v>
      </c>
      <c r="DT10" s="54">
        <v>0</v>
      </c>
      <c r="DU10" s="54">
        <v>0</v>
      </c>
      <c r="DV10" s="54">
        <v>0</v>
      </c>
      <c r="DW10" s="54">
        <v>0</v>
      </c>
      <c r="DX10" s="54">
        <v>0</v>
      </c>
      <c r="DY10" s="54">
        <v>3053218</v>
      </c>
      <c r="DZ10" s="54">
        <v>889835</v>
      </c>
      <c r="EA10" s="54">
        <v>3943053</v>
      </c>
      <c r="EB10" s="54">
        <v>0</v>
      </c>
      <c r="EC10" s="54">
        <v>0</v>
      </c>
      <c r="ED10" s="54">
        <v>2792531</v>
      </c>
      <c r="EE10" s="54">
        <v>136831</v>
      </c>
      <c r="EF10" s="54">
        <v>2929362</v>
      </c>
      <c r="EG10" s="54">
        <v>0</v>
      </c>
      <c r="EH10">
        <v>132002</v>
      </c>
      <c r="EI10" s="54">
        <v>0</v>
      </c>
      <c r="EJ10" s="54">
        <v>0</v>
      </c>
      <c r="EK10" s="54">
        <v>0</v>
      </c>
      <c r="EL10" s="54">
        <v>0</v>
      </c>
      <c r="EM10" s="54">
        <v>0</v>
      </c>
      <c r="EN10" s="54">
        <v>0</v>
      </c>
      <c r="EO10" s="54">
        <v>0</v>
      </c>
      <c r="EP10" s="54">
        <v>0</v>
      </c>
      <c r="EQ10" s="54">
        <v>0</v>
      </c>
      <c r="ER10" s="54">
        <v>47831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4">
        <v>0</v>
      </c>
      <c r="EZ10" s="54">
        <v>0</v>
      </c>
      <c r="FA10" s="54">
        <v>0</v>
      </c>
      <c r="FB10" s="54">
        <v>2276</v>
      </c>
    </row>
    <row r="11" spans="1:158" x14ac:dyDescent="0.15">
      <c r="A11" s="54" t="str">
        <f>T("472123")</f>
        <v>472123</v>
      </c>
      <c r="B11" s="54" t="s">
        <v>67</v>
      </c>
      <c r="C11" s="54">
        <v>0</v>
      </c>
      <c r="D11" s="54">
        <v>28896</v>
      </c>
      <c r="E11" s="54">
        <v>0</v>
      </c>
      <c r="F11" s="54">
        <v>28896</v>
      </c>
      <c r="G11" s="54">
        <v>0</v>
      </c>
      <c r="H11" s="54">
        <v>0</v>
      </c>
      <c r="I11" s="54">
        <v>28896</v>
      </c>
      <c r="J11" s="54">
        <v>0</v>
      </c>
      <c r="K11" s="54">
        <v>28896</v>
      </c>
      <c r="L11" s="54">
        <v>0</v>
      </c>
      <c r="M11" s="54">
        <v>0</v>
      </c>
      <c r="N11" s="54">
        <v>28896</v>
      </c>
      <c r="O11" s="54">
        <v>0</v>
      </c>
      <c r="P11" s="54">
        <v>28896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54">
        <v>0</v>
      </c>
      <c r="CX11" s="54">
        <v>0</v>
      </c>
      <c r="CY11" s="54">
        <v>0</v>
      </c>
      <c r="CZ11" s="54">
        <v>0</v>
      </c>
      <c r="DA11" s="54">
        <v>0</v>
      </c>
      <c r="DB11" s="54">
        <v>0</v>
      </c>
      <c r="DC11" s="54">
        <v>0</v>
      </c>
      <c r="DD11" s="54">
        <v>0</v>
      </c>
      <c r="DE11" s="54">
        <v>6227241</v>
      </c>
      <c r="DF11" s="54">
        <v>204494</v>
      </c>
      <c r="DG11" s="54">
        <v>6431735</v>
      </c>
      <c r="DH11" s="54">
        <v>0</v>
      </c>
      <c r="DI11" s="54">
        <v>0</v>
      </c>
      <c r="DJ11" s="54">
        <v>6160324</v>
      </c>
      <c r="DK11" s="54">
        <v>75570</v>
      </c>
      <c r="DL11" s="54">
        <v>6235894</v>
      </c>
      <c r="DM11" s="54">
        <v>0</v>
      </c>
      <c r="DN11" s="54">
        <v>16782</v>
      </c>
      <c r="DO11" s="54">
        <v>1108365</v>
      </c>
      <c r="DP11" s="54">
        <v>225927</v>
      </c>
      <c r="DQ11" s="54">
        <v>1334292</v>
      </c>
      <c r="DR11" s="54">
        <v>0</v>
      </c>
      <c r="DS11" s="54">
        <v>0</v>
      </c>
      <c r="DT11" s="54">
        <v>1074371</v>
      </c>
      <c r="DU11" s="54">
        <v>64723</v>
      </c>
      <c r="DV11" s="54">
        <v>1139094</v>
      </c>
      <c r="DW11" s="54">
        <v>0</v>
      </c>
      <c r="DX11" s="54">
        <v>13062</v>
      </c>
      <c r="DY11" s="54">
        <v>0</v>
      </c>
      <c r="DZ11" s="54">
        <v>0</v>
      </c>
      <c r="EA11" s="54">
        <v>0</v>
      </c>
      <c r="EB11" s="54">
        <v>0</v>
      </c>
      <c r="EC11" s="54">
        <v>0</v>
      </c>
      <c r="ED11" s="54">
        <v>0</v>
      </c>
      <c r="EE11" s="54">
        <v>0</v>
      </c>
      <c r="EF11" s="54">
        <v>0</v>
      </c>
      <c r="EG11" s="54">
        <v>0</v>
      </c>
      <c r="EH11">
        <v>0</v>
      </c>
      <c r="EI11" s="54">
        <v>0</v>
      </c>
      <c r="EJ11" s="54">
        <v>0</v>
      </c>
      <c r="EK11" s="54">
        <v>0</v>
      </c>
      <c r="EL11" s="54">
        <v>0</v>
      </c>
      <c r="EM11" s="54">
        <v>0</v>
      </c>
      <c r="EN11" s="54">
        <v>0</v>
      </c>
      <c r="EO11" s="54">
        <v>0</v>
      </c>
      <c r="EP11" s="54">
        <v>0</v>
      </c>
      <c r="EQ11" s="54">
        <v>0</v>
      </c>
      <c r="ER11" s="54">
        <v>0</v>
      </c>
      <c r="ES11" s="54">
        <v>0</v>
      </c>
      <c r="ET11" s="54">
        <v>0</v>
      </c>
      <c r="EU11" s="54">
        <v>0</v>
      </c>
      <c r="EV11" s="54">
        <v>0</v>
      </c>
      <c r="EW11" s="54">
        <v>0</v>
      </c>
      <c r="EX11" s="54">
        <v>0</v>
      </c>
      <c r="EY11" s="54">
        <v>0</v>
      </c>
      <c r="EZ11" s="54">
        <v>0</v>
      </c>
      <c r="FA11" s="54">
        <v>0</v>
      </c>
      <c r="FB11" s="54">
        <v>34</v>
      </c>
    </row>
    <row r="12" spans="1:158" x14ac:dyDescent="0.15">
      <c r="A12" s="54" t="str">
        <f>T("472131")</f>
        <v>472131</v>
      </c>
      <c r="B12" s="54" t="s">
        <v>68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0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54">
        <v>0</v>
      </c>
      <c r="CG12" s="54">
        <v>0</v>
      </c>
      <c r="CH12" s="54">
        <v>0</v>
      </c>
      <c r="CI12" s="54">
        <v>0</v>
      </c>
      <c r="CJ12" s="54">
        <v>0</v>
      </c>
      <c r="CK12" s="54">
        <v>0</v>
      </c>
      <c r="CL12" s="54">
        <v>0</v>
      </c>
      <c r="CM12" s="54">
        <v>0</v>
      </c>
      <c r="CN12" s="54">
        <v>0</v>
      </c>
      <c r="CO12" s="54">
        <v>0</v>
      </c>
      <c r="CP12" s="54">
        <v>0</v>
      </c>
      <c r="CQ12" s="54">
        <v>0</v>
      </c>
      <c r="CR12" s="54">
        <v>0</v>
      </c>
      <c r="CS12" s="54">
        <v>0</v>
      </c>
      <c r="CT12" s="54">
        <v>0</v>
      </c>
      <c r="CU12" s="54">
        <v>0</v>
      </c>
      <c r="CV12" s="54">
        <v>0</v>
      </c>
      <c r="CW12" s="54">
        <v>0</v>
      </c>
      <c r="CX12" s="54">
        <v>0</v>
      </c>
      <c r="CY12" s="54">
        <v>0</v>
      </c>
      <c r="CZ12" s="54">
        <v>0</v>
      </c>
      <c r="DA12" s="54">
        <v>0</v>
      </c>
      <c r="DB12" s="54">
        <v>0</v>
      </c>
      <c r="DC12" s="54">
        <v>0</v>
      </c>
      <c r="DD12" s="54">
        <v>0</v>
      </c>
      <c r="DE12" s="54">
        <v>11449758</v>
      </c>
      <c r="DF12" s="54">
        <v>570656</v>
      </c>
      <c r="DG12" s="54">
        <v>12020414</v>
      </c>
      <c r="DH12" s="54">
        <v>0</v>
      </c>
      <c r="DI12" s="54">
        <v>0</v>
      </c>
      <c r="DJ12" s="54">
        <v>11234176</v>
      </c>
      <c r="DK12" s="54">
        <v>258279</v>
      </c>
      <c r="DL12" s="54">
        <v>11492455</v>
      </c>
      <c r="DM12" s="54">
        <v>0</v>
      </c>
      <c r="DN12" s="54">
        <v>18296</v>
      </c>
      <c r="DO12" s="54">
        <v>2443740</v>
      </c>
      <c r="DP12" s="54">
        <v>918755</v>
      </c>
      <c r="DQ12" s="54">
        <v>3362495</v>
      </c>
      <c r="DR12" s="54">
        <v>0</v>
      </c>
      <c r="DS12" s="54">
        <v>0</v>
      </c>
      <c r="DT12" s="54">
        <v>2330672</v>
      </c>
      <c r="DU12" s="54">
        <v>222723</v>
      </c>
      <c r="DV12" s="54">
        <v>2553395</v>
      </c>
      <c r="DW12" s="54">
        <v>0</v>
      </c>
      <c r="DX12" s="54">
        <v>50234</v>
      </c>
      <c r="DY12" s="54">
        <v>0</v>
      </c>
      <c r="DZ12" s="54">
        <v>0</v>
      </c>
      <c r="EA12" s="54">
        <v>0</v>
      </c>
      <c r="EB12" s="54">
        <v>0</v>
      </c>
      <c r="EC12" s="54">
        <v>0</v>
      </c>
      <c r="ED12" s="54">
        <v>0</v>
      </c>
      <c r="EE12" s="54">
        <v>0</v>
      </c>
      <c r="EF12" s="54">
        <v>0</v>
      </c>
      <c r="EG12" s="54">
        <v>0</v>
      </c>
      <c r="EH12">
        <v>0</v>
      </c>
      <c r="EI12" s="54">
        <v>0</v>
      </c>
      <c r="EJ12" s="54">
        <v>0</v>
      </c>
      <c r="EK12" s="54">
        <v>0</v>
      </c>
      <c r="EL12" s="54">
        <v>0</v>
      </c>
      <c r="EM12" s="54">
        <v>0</v>
      </c>
      <c r="EN12" s="54">
        <v>0</v>
      </c>
      <c r="EO12" s="54">
        <v>0</v>
      </c>
      <c r="EP12" s="54">
        <v>0</v>
      </c>
      <c r="EQ12" s="54">
        <v>0</v>
      </c>
      <c r="ER12" s="54">
        <v>40160</v>
      </c>
      <c r="ES12" s="54">
        <v>0</v>
      </c>
      <c r="ET12" s="54">
        <v>0</v>
      </c>
      <c r="EU12" s="54">
        <v>0</v>
      </c>
      <c r="EV12" s="54">
        <v>0</v>
      </c>
      <c r="EW12" s="54">
        <v>0</v>
      </c>
      <c r="EX12" s="54">
        <v>0</v>
      </c>
      <c r="EY12" s="54">
        <v>0</v>
      </c>
      <c r="EZ12" s="54">
        <v>0</v>
      </c>
      <c r="FA12" s="54">
        <v>0</v>
      </c>
      <c r="FB12" s="54">
        <v>411</v>
      </c>
    </row>
    <row r="13" spans="1:158" x14ac:dyDescent="0.15">
      <c r="A13" s="54" t="str">
        <f>T("472140")</f>
        <v>472140</v>
      </c>
      <c r="B13" s="54" t="s">
        <v>69</v>
      </c>
      <c r="C13" s="54">
        <v>0</v>
      </c>
      <c r="D13" s="54">
        <v>15880</v>
      </c>
      <c r="E13" s="54">
        <v>0</v>
      </c>
      <c r="F13" s="54">
        <v>15880</v>
      </c>
      <c r="G13" s="54">
        <v>0</v>
      </c>
      <c r="H13" s="54">
        <v>0</v>
      </c>
      <c r="I13" s="54">
        <v>15880</v>
      </c>
      <c r="J13" s="54">
        <v>0</v>
      </c>
      <c r="K13" s="54">
        <v>15880</v>
      </c>
      <c r="L13" s="54">
        <v>0</v>
      </c>
      <c r="M13" s="54">
        <v>0</v>
      </c>
      <c r="N13" s="54">
        <v>15880</v>
      </c>
      <c r="O13" s="54">
        <v>0</v>
      </c>
      <c r="P13" s="54">
        <v>15880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0</v>
      </c>
      <c r="DA13" s="54">
        <v>0</v>
      </c>
      <c r="DB13" s="54">
        <v>0</v>
      </c>
      <c r="DC13" s="54">
        <v>0</v>
      </c>
      <c r="DD13" s="54">
        <v>0</v>
      </c>
      <c r="DE13" s="54">
        <v>5400903</v>
      </c>
      <c r="DF13" s="54">
        <v>187155</v>
      </c>
      <c r="DG13" s="54">
        <v>5588058</v>
      </c>
      <c r="DH13" s="54">
        <v>0</v>
      </c>
      <c r="DI13" s="54">
        <v>0</v>
      </c>
      <c r="DJ13" s="54">
        <v>5336126</v>
      </c>
      <c r="DK13" s="54">
        <v>76149</v>
      </c>
      <c r="DL13" s="54">
        <v>5412275</v>
      </c>
      <c r="DM13" s="54">
        <v>0</v>
      </c>
      <c r="DN13" s="54">
        <v>19048</v>
      </c>
      <c r="DO13" s="54">
        <v>1167956</v>
      </c>
      <c r="DP13" s="54">
        <v>329695</v>
      </c>
      <c r="DQ13" s="54">
        <v>1497651</v>
      </c>
      <c r="DR13" s="54">
        <v>0</v>
      </c>
      <c r="DS13" s="54">
        <v>0</v>
      </c>
      <c r="DT13" s="54">
        <v>1080725</v>
      </c>
      <c r="DU13" s="54">
        <v>83424</v>
      </c>
      <c r="DV13" s="54">
        <v>1164149</v>
      </c>
      <c r="DW13" s="54">
        <v>0</v>
      </c>
      <c r="DX13" s="54">
        <v>17766</v>
      </c>
      <c r="DY13" s="54">
        <v>0</v>
      </c>
      <c r="DZ13" s="54">
        <v>0</v>
      </c>
      <c r="EA13" s="54">
        <v>0</v>
      </c>
      <c r="EB13" s="54">
        <v>0</v>
      </c>
      <c r="EC13" s="54">
        <v>0</v>
      </c>
      <c r="ED13" s="54">
        <v>0</v>
      </c>
      <c r="EE13" s="54">
        <v>0</v>
      </c>
      <c r="EF13" s="54">
        <v>0</v>
      </c>
      <c r="EG13" s="54">
        <v>0</v>
      </c>
      <c r="EH13">
        <v>0</v>
      </c>
      <c r="EI13" s="54">
        <v>0</v>
      </c>
      <c r="EJ13" s="54">
        <v>0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0</v>
      </c>
      <c r="EZ13" s="54">
        <v>0</v>
      </c>
      <c r="FA13" s="54">
        <v>0</v>
      </c>
      <c r="FB13" s="54">
        <v>0</v>
      </c>
    </row>
    <row r="14" spans="1:158" x14ac:dyDescent="0.15">
      <c r="A14" s="54" t="str">
        <f>T("472158")</f>
        <v>472158</v>
      </c>
      <c r="B14" s="54" t="s">
        <v>70</v>
      </c>
      <c r="C14" s="54">
        <v>0</v>
      </c>
      <c r="D14" s="54">
        <v>15221</v>
      </c>
      <c r="E14" s="54">
        <v>0</v>
      </c>
      <c r="F14" s="54">
        <v>15221</v>
      </c>
      <c r="G14" s="54">
        <v>0</v>
      </c>
      <c r="H14" s="54">
        <v>0</v>
      </c>
      <c r="I14" s="54">
        <v>15221</v>
      </c>
      <c r="J14" s="54">
        <v>0</v>
      </c>
      <c r="K14" s="54">
        <v>15221</v>
      </c>
      <c r="L14" s="54">
        <v>0</v>
      </c>
      <c r="M14" s="54">
        <v>0</v>
      </c>
      <c r="N14" s="54">
        <v>15221</v>
      </c>
      <c r="O14" s="54">
        <v>0</v>
      </c>
      <c r="P14" s="54">
        <v>15221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0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>
        <v>0</v>
      </c>
      <c r="CE14" s="54">
        <v>0</v>
      </c>
      <c r="CF14" s="54">
        <v>0</v>
      </c>
      <c r="CG14" s="54">
        <v>0</v>
      </c>
      <c r="CH14" s="54">
        <v>0</v>
      </c>
      <c r="CI14" s="54">
        <v>0</v>
      </c>
      <c r="CJ14" s="54">
        <v>0</v>
      </c>
      <c r="CK14" s="54">
        <v>0</v>
      </c>
      <c r="CL14" s="54">
        <v>0</v>
      </c>
      <c r="CM14" s="54">
        <v>0</v>
      </c>
      <c r="CN14" s="54">
        <v>0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4">
        <v>0</v>
      </c>
      <c r="CU14" s="54">
        <v>0</v>
      </c>
      <c r="CV14" s="54">
        <v>0</v>
      </c>
      <c r="CW14" s="54">
        <v>0</v>
      </c>
      <c r="CX14" s="54">
        <v>0</v>
      </c>
      <c r="CY14" s="54">
        <v>0</v>
      </c>
      <c r="CZ14" s="54">
        <v>0</v>
      </c>
      <c r="DA14" s="54">
        <v>0</v>
      </c>
      <c r="DB14" s="54">
        <v>0</v>
      </c>
      <c r="DC14" s="54">
        <v>0</v>
      </c>
      <c r="DD14" s="54">
        <v>0</v>
      </c>
      <c r="DE14" s="54">
        <v>3447026</v>
      </c>
      <c r="DF14" s="54">
        <v>129002</v>
      </c>
      <c r="DG14" s="54">
        <v>3576028</v>
      </c>
      <c r="DH14" s="54">
        <v>0</v>
      </c>
      <c r="DI14" s="54">
        <v>0</v>
      </c>
      <c r="DJ14" s="54">
        <v>3395373</v>
      </c>
      <c r="DK14" s="54">
        <v>52163</v>
      </c>
      <c r="DL14" s="54">
        <v>3447536</v>
      </c>
      <c r="DM14" s="54">
        <v>0</v>
      </c>
      <c r="DN14" s="54">
        <v>6912</v>
      </c>
      <c r="DO14" s="54">
        <v>799563</v>
      </c>
      <c r="DP14" s="54">
        <v>120954</v>
      </c>
      <c r="DQ14" s="54">
        <v>920517</v>
      </c>
      <c r="DR14" s="54">
        <v>0</v>
      </c>
      <c r="DS14" s="54">
        <v>0</v>
      </c>
      <c r="DT14" s="54">
        <v>762984</v>
      </c>
      <c r="DU14" s="54">
        <v>32743</v>
      </c>
      <c r="DV14" s="54">
        <v>795727</v>
      </c>
      <c r="DW14" s="54">
        <v>0</v>
      </c>
      <c r="DX14" s="54">
        <v>5451</v>
      </c>
      <c r="DY14" s="54">
        <v>0</v>
      </c>
      <c r="DZ14" s="54">
        <v>0</v>
      </c>
      <c r="EA14" s="54">
        <v>0</v>
      </c>
      <c r="EB14" s="54">
        <v>0</v>
      </c>
      <c r="EC14" s="54">
        <v>0</v>
      </c>
      <c r="ED14" s="54">
        <v>0</v>
      </c>
      <c r="EE14" s="54">
        <v>0</v>
      </c>
      <c r="EF14" s="54">
        <v>0</v>
      </c>
      <c r="EG14" s="54">
        <v>0</v>
      </c>
      <c r="EH14">
        <v>0</v>
      </c>
      <c r="EI14" s="54">
        <v>0</v>
      </c>
      <c r="EJ14" s="54">
        <v>0</v>
      </c>
      <c r="EK14" s="54">
        <v>0</v>
      </c>
      <c r="EL14" s="54">
        <v>0</v>
      </c>
      <c r="EM14" s="54">
        <v>0</v>
      </c>
      <c r="EN14" s="54">
        <v>0</v>
      </c>
      <c r="EO14" s="54">
        <v>0</v>
      </c>
      <c r="EP14" s="54">
        <v>0</v>
      </c>
      <c r="EQ14" s="54">
        <v>0</v>
      </c>
      <c r="ER14" s="54">
        <v>0</v>
      </c>
      <c r="ES14" s="54">
        <v>0</v>
      </c>
      <c r="ET14" s="54">
        <v>0</v>
      </c>
      <c r="EU14" s="54">
        <v>0</v>
      </c>
      <c r="EV14" s="54">
        <v>0</v>
      </c>
      <c r="EW14" s="54">
        <v>0</v>
      </c>
      <c r="EX14" s="54">
        <v>0</v>
      </c>
      <c r="EY14" s="54">
        <v>0</v>
      </c>
      <c r="EZ14" s="54">
        <v>0</v>
      </c>
      <c r="FA14" s="54">
        <v>0</v>
      </c>
      <c r="FB14" s="54">
        <v>0</v>
      </c>
    </row>
    <row r="15" spans="1:158" x14ac:dyDescent="0.15">
      <c r="A15" s="54" t="str">
        <f>T("473014")</f>
        <v>473014</v>
      </c>
      <c r="B15" s="54" t="s">
        <v>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54">
        <v>0</v>
      </c>
      <c r="CH15" s="54">
        <v>0</v>
      </c>
      <c r="CI15" s="54">
        <v>0</v>
      </c>
      <c r="CJ15" s="54">
        <v>0</v>
      </c>
      <c r="CK15" s="54">
        <v>0</v>
      </c>
      <c r="CL15" s="54">
        <v>0</v>
      </c>
      <c r="CM15" s="54">
        <v>0</v>
      </c>
      <c r="CN15" s="54">
        <v>0</v>
      </c>
      <c r="CO15" s="54">
        <v>0</v>
      </c>
      <c r="CP15" s="54">
        <v>0</v>
      </c>
      <c r="CQ15" s="54">
        <v>0</v>
      </c>
      <c r="CR15" s="54">
        <v>0</v>
      </c>
      <c r="CS15" s="54">
        <v>0</v>
      </c>
      <c r="CT15" s="54">
        <v>0</v>
      </c>
      <c r="CU15" s="54">
        <v>0</v>
      </c>
      <c r="CV15" s="54">
        <v>0</v>
      </c>
      <c r="CW15" s="54">
        <v>0</v>
      </c>
      <c r="CX15" s="54">
        <v>0</v>
      </c>
      <c r="CY15" s="54">
        <v>0</v>
      </c>
      <c r="CZ15" s="54">
        <v>0</v>
      </c>
      <c r="DA15" s="54">
        <v>0</v>
      </c>
      <c r="DB15" s="54">
        <v>0</v>
      </c>
      <c r="DC15" s="54">
        <v>0</v>
      </c>
      <c r="DD15" s="54">
        <v>0</v>
      </c>
      <c r="DE15" s="54">
        <v>648076</v>
      </c>
      <c r="DF15" s="54">
        <v>52741</v>
      </c>
      <c r="DG15" s="54">
        <v>700817</v>
      </c>
      <c r="DH15" s="54">
        <v>0</v>
      </c>
      <c r="DI15" s="54">
        <v>0</v>
      </c>
      <c r="DJ15" s="54">
        <v>633829</v>
      </c>
      <c r="DK15" s="54">
        <v>6383</v>
      </c>
      <c r="DL15" s="54">
        <v>640212</v>
      </c>
      <c r="DM15" s="54">
        <v>0</v>
      </c>
      <c r="DN15" s="54">
        <v>3910</v>
      </c>
      <c r="DO15" s="54">
        <v>98483</v>
      </c>
      <c r="DP15" s="54">
        <v>22038</v>
      </c>
      <c r="DQ15" s="54">
        <v>120521</v>
      </c>
      <c r="DR15" s="54">
        <v>0</v>
      </c>
      <c r="DS15" s="54">
        <v>0</v>
      </c>
      <c r="DT15" s="54">
        <v>94110</v>
      </c>
      <c r="DU15" s="54">
        <v>2696</v>
      </c>
      <c r="DV15" s="54">
        <v>96806</v>
      </c>
      <c r="DW15" s="54">
        <v>0</v>
      </c>
      <c r="DX15" s="54">
        <v>1849</v>
      </c>
      <c r="DY15" s="54">
        <v>0</v>
      </c>
      <c r="DZ15" s="54">
        <v>0</v>
      </c>
      <c r="EA15" s="54">
        <v>0</v>
      </c>
      <c r="EB15" s="54">
        <v>0</v>
      </c>
      <c r="EC15" s="54">
        <v>0</v>
      </c>
      <c r="ED15" s="54">
        <v>0</v>
      </c>
      <c r="EE15" s="54">
        <v>0</v>
      </c>
      <c r="EF15" s="54">
        <v>0</v>
      </c>
      <c r="EG15" s="54">
        <v>0</v>
      </c>
      <c r="EH15">
        <v>0</v>
      </c>
      <c r="EI15" s="54">
        <v>0</v>
      </c>
      <c r="EJ15" s="54">
        <v>0</v>
      </c>
      <c r="EK15" s="54">
        <v>0</v>
      </c>
      <c r="EL15" s="54">
        <v>0</v>
      </c>
      <c r="EM15" s="54">
        <v>0</v>
      </c>
      <c r="EN15" s="54">
        <v>0</v>
      </c>
      <c r="EO15" s="54">
        <v>0</v>
      </c>
      <c r="EP15" s="54">
        <v>0</v>
      </c>
      <c r="EQ15" s="54">
        <v>0</v>
      </c>
      <c r="ER15" s="54">
        <v>0</v>
      </c>
      <c r="ES15" s="54">
        <v>0</v>
      </c>
      <c r="ET15" s="54">
        <v>0</v>
      </c>
      <c r="EU15" s="54">
        <v>0</v>
      </c>
      <c r="EV15" s="54">
        <v>0</v>
      </c>
      <c r="EW15" s="54">
        <v>0</v>
      </c>
      <c r="EX15" s="54">
        <v>0</v>
      </c>
      <c r="EY15" s="54">
        <v>0</v>
      </c>
      <c r="EZ15" s="54">
        <v>0</v>
      </c>
      <c r="FA15" s="54">
        <v>0</v>
      </c>
      <c r="FB15" s="54">
        <v>0</v>
      </c>
    </row>
    <row r="16" spans="1:158" x14ac:dyDescent="0.15">
      <c r="A16" s="54" t="str">
        <f>T("473022")</f>
        <v>473022</v>
      </c>
      <c r="B16" s="54" t="s">
        <v>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0</v>
      </c>
      <c r="DA16" s="54">
        <v>0</v>
      </c>
      <c r="DB16" s="54">
        <v>0</v>
      </c>
      <c r="DC16" s="54">
        <v>0</v>
      </c>
      <c r="DD16" s="54">
        <v>0</v>
      </c>
      <c r="DE16" s="54">
        <v>682907</v>
      </c>
      <c r="DF16" s="54">
        <v>22100</v>
      </c>
      <c r="DG16" s="54">
        <v>705007</v>
      </c>
      <c r="DH16" s="54">
        <v>0</v>
      </c>
      <c r="DI16" s="54">
        <v>0</v>
      </c>
      <c r="DJ16" s="54">
        <v>677666</v>
      </c>
      <c r="DK16" s="54">
        <v>4485</v>
      </c>
      <c r="DL16" s="54">
        <v>682151</v>
      </c>
      <c r="DM16" s="54">
        <v>0</v>
      </c>
      <c r="DN16" s="54">
        <v>2024</v>
      </c>
      <c r="DO16" s="54">
        <v>63726</v>
      </c>
      <c r="DP16" s="54">
        <v>8631</v>
      </c>
      <c r="DQ16" s="54">
        <v>72357</v>
      </c>
      <c r="DR16" s="54">
        <v>0</v>
      </c>
      <c r="DS16" s="54">
        <v>0</v>
      </c>
      <c r="DT16" s="54">
        <v>61295</v>
      </c>
      <c r="DU16" s="54">
        <v>2208</v>
      </c>
      <c r="DV16" s="54">
        <v>63503</v>
      </c>
      <c r="DW16" s="54">
        <v>0</v>
      </c>
      <c r="DX16" s="54">
        <v>1370</v>
      </c>
      <c r="DY16" s="54">
        <v>0</v>
      </c>
      <c r="DZ16" s="54">
        <v>0</v>
      </c>
      <c r="EA16" s="54">
        <v>0</v>
      </c>
      <c r="EB16" s="54">
        <v>0</v>
      </c>
      <c r="EC16" s="54">
        <v>0</v>
      </c>
      <c r="ED16" s="54">
        <v>0</v>
      </c>
      <c r="EE16" s="54">
        <v>0</v>
      </c>
      <c r="EF16" s="54">
        <v>0</v>
      </c>
      <c r="EG16" s="54">
        <v>0</v>
      </c>
      <c r="EH16">
        <v>0</v>
      </c>
      <c r="EI16" s="54">
        <v>0</v>
      </c>
      <c r="EJ16" s="54">
        <v>0</v>
      </c>
      <c r="EK16" s="54">
        <v>0</v>
      </c>
      <c r="EL16" s="54">
        <v>0</v>
      </c>
      <c r="EM16" s="54">
        <v>0</v>
      </c>
      <c r="EN16" s="54">
        <v>0</v>
      </c>
      <c r="EO16" s="54">
        <v>0</v>
      </c>
      <c r="EP16" s="54">
        <v>0</v>
      </c>
      <c r="EQ16" s="54">
        <v>0</v>
      </c>
      <c r="ER16" s="54">
        <v>0</v>
      </c>
      <c r="ES16" s="54">
        <v>0</v>
      </c>
      <c r="ET16" s="54">
        <v>0</v>
      </c>
      <c r="EU16" s="54">
        <v>0</v>
      </c>
      <c r="EV16" s="54">
        <v>0</v>
      </c>
      <c r="EW16" s="54">
        <v>0</v>
      </c>
      <c r="EX16" s="54">
        <v>0</v>
      </c>
      <c r="EY16" s="54">
        <v>0</v>
      </c>
      <c r="EZ16" s="54">
        <v>0</v>
      </c>
      <c r="FA16" s="54">
        <v>0</v>
      </c>
      <c r="FB16" s="54">
        <v>0</v>
      </c>
    </row>
    <row r="17" spans="1:158" x14ac:dyDescent="0.15">
      <c r="A17" s="54" t="str">
        <f>T("473031")</f>
        <v>473031</v>
      </c>
      <c r="B17" s="54" t="s">
        <v>8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54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4">
        <v>0</v>
      </c>
      <c r="CU17" s="54">
        <v>0</v>
      </c>
      <c r="CV17" s="54">
        <v>0</v>
      </c>
      <c r="CW17" s="54">
        <v>0</v>
      </c>
      <c r="CX17" s="54">
        <v>0</v>
      </c>
      <c r="CY17" s="54">
        <v>0</v>
      </c>
      <c r="CZ17" s="54">
        <v>0</v>
      </c>
      <c r="DA17" s="54">
        <v>0</v>
      </c>
      <c r="DB17" s="54">
        <v>0</v>
      </c>
      <c r="DC17" s="54">
        <v>0</v>
      </c>
      <c r="DD17" s="54">
        <v>0</v>
      </c>
      <c r="DE17" s="54">
        <v>220666</v>
      </c>
      <c r="DF17" s="54">
        <v>24659</v>
      </c>
      <c r="DG17" s="54">
        <v>245325</v>
      </c>
      <c r="DH17" s="54">
        <v>0</v>
      </c>
      <c r="DI17" s="54">
        <v>0</v>
      </c>
      <c r="DJ17" s="54">
        <v>217845</v>
      </c>
      <c r="DK17" s="54">
        <v>2865</v>
      </c>
      <c r="DL17" s="54">
        <v>220710</v>
      </c>
      <c r="DM17" s="54">
        <v>0</v>
      </c>
      <c r="DN17" s="54">
        <v>6159</v>
      </c>
      <c r="DO17" s="54">
        <v>34982</v>
      </c>
      <c r="DP17" s="54">
        <v>8598</v>
      </c>
      <c r="DQ17" s="54">
        <v>43580</v>
      </c>
      <c r="DR17" s="54">
        <v>0</v>
      </c>
      <c r="DS17" s="54">
        <v>0</v>
      </c>
      <c r="DT17" s="54">
        <v>33993</v>
      </c>
      <c r="DU17" s="54">
        <v>2243</v>
      </c>
      <c r="DV17" s="54">
        <v>36236</v>
      </c>
      <c r="DW17" s="54">
        <v>0</v>
      </c>
      <c r="DX17" s="54">
        <v>319</v>
      </c>
      <c r="DY17" s="54">
        <v>0</v>
      </c>
      <c r="DZ17" s="54">
        <v>0</v>
      </c>
      <c r="EA17" s="54">
        <v>0</v>
      </c>
      <c r="EB17" s="54">
        <v>0</v>
      </c>
      <c r="EC17" s="54">
        <v>0</v>
      </c>
      <c r="ED17" s="54">
        <v>0</v>
      </c>
      <c r="EE17" s="54">
        <v>0</v>
      </c>
      <c r="EF17" s="54">
        <v>0</v>
      </c>
      <c r="EG17" s="54">
        <v>0</v>
      </c>
      <c r="EH17">
        <v>0</v>
      </c>
      <c r="EI17" s="54">
        <v>0</v>
      </c>
      <c r="EJ17" s="54">
        <v>0</v>
      </c>
      <c r="EK17" s="54">
        <v>0</v>
      </c>
      <c r="EL17" s="54">
        <v>0</v>
      </c>
      <c r="EM17" s="54">
        <v>0</v>
      </c>
      <c r="EN17" s="54">
        <v>0</v>
      </c>
      <c r="EO17" s="54">
        <v>0</v>
      </c>
      <c r="EP17" s="54">
        <v>0</v>
      </c>
      <c r="EQ17" s="54">
        <v>0</v>
      </c>
      <c r="ER17" s="54">
        <v>0</v>
      </c>
      <c r="ES17" s="54">
        <v>0</v>
      </c>
      <c r="ET17" s="54">
        <v>0</v>
      </c>
      <c r="EU17" s="54">
        <v>0</v>
      </c>
      <c r="EV17" s="54">
        <v>0</v>
      </c>
      <c r="EW17" s="54">
        <v>0</v>
      </c>
      <c r="EX17" s="54">
        <v>0</v>
      </c>
      <c r="EY17" s="54">
        <v>0</v>
      </c>
      <c r="EZ17" s="54">
        <v>0</v>
      </c>
      <c r="FA17" s="54">
        <v>0</v>
      </c>
      <c r="FB17" s="54">
        <v>0</v>
      </c>
    </row>
    <row r="18" spans="1:158" x14ac:dyDescent="0.15">
      <c r="A18" s="54" t="str">
        <f>T("473065")</f>
        <v>473065</v>
      </c>
      <c r="B18" s="54" t="s">
        <v>9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0</v>
      </c>
      <c r="CM18" s="54">
        <v>0</v>
      </c>
      <c r="CN18" s="54">
        <v>0</v>
      </c>
      <c r="CO18" s="54">
        <v>0</v>
      </c>
      <c r="CP18" s="54">
        <v>0</v>
      </c>
      <c r="CQ18" s="54">
        <v>0</v>
      </c>
      <c r="CR18" s="54">
        <v>0</v>
      </c>
      <c r="CS18" s="54">
        <v>0</v>
      </c>
      <c r="CT18" s="54">
        <v>0</v>
      </c>
      <c r="CU18" s="54">
        <v>0</v>
      </c>
      <c r="CV18" s="54">
        <v>0</v>
      </c>
      <c r="CW18" s="54">
        <v>0</v>
      </c>
      <c r="CX18" s="54">
        <v>0</v>
      </c>
      <c r="CY18" s="54">
        <v>0</v>
      </c>
      <c r="CZ18" s="54">
        <v>0</v>
      </c>
      <c r="DA18" s="54">
        <v>0</v>
      </c>
      <c r="DB18" s="54">
        <v>0</v>
      </c>
      <c r="DC18" s="54">
        <v>0</v>
      </c>
      <c r="DD18" s="54">
        <v>0</v>
      </c>
      <c r="DE18" s="54">
        <v>656900</v>
      </c>
      <c r="DF18" s="54">
        <v>28244</v>
      </c>
      <c r="DG18" s="54">
        <v>685144</v>
      </c>
      <c r="DH18" s="54">
        <v>0</v>
      </c>
      <c r="DI18" s="54">
        <v>0</v>
      </c>
      <c r="DJ18" s="54">
        <v>644336</v>
      </c>
      <c r="DK18" s="54">
        <v>12037</v>
      </c>
      <c r="DL18" s="54">
        <v>656373</v>
      </c>
      <c r="DM18" s="54">
        <v>0</v>
      </c>
      <c r="DN18" s="54">
        <v>1980</v>
      </c>
      <c r="DO18" s="54">
        <v>222003</v>
      </c>
      <c r="DP18" s="54">
        <v>26001</v>
      </c>
      <c r="DQ18" s="54">
        <v>248004</v>
      </c>
      <c r="DR18" s="54">
        <v>0</v>
      </c>
      <c r="DS18" s="54">
        <v>0</v>
      </c>
      <c r="DT18" s="54">
        <v>212733</v>
      </c>
      <c r="DU18" s="54">
        <v>8413</v>
      </c>
      <c r="DV18" s="54">
        <v>221146</v>
      </c>
      <c r="DW18" s="54">
        <v>0</v>
      </c>
      <c r="DX18" s="54">
        <v>950</v>
      </c>
      <c r="DY18" s="54">
        <v>0</v>
      </c>
      <c r="DZ18" s="54">
        <v>0</v>
      </c>
      <c r="EA18" s="54">
        <v>0</v>
      </c>
      <c r="EB18" s="54">
        <v>0</v>
      </c>
      <c r="EC18" s="54">
        <v>0</v>
      </c>
      <c r="ED18" s="54">
        <v>0</v>
      </c>
      <c r="EE18" s="54">
        <v>0</v>
      </c>
      <c r="EF18" s="54">
        <v>0</v>
      </c>
      <c r="EG18" s="54">
        <v>0</v>
      </c>
      <c r="EH18">
        <v>0</v>
      </c>
      <c r="EI18" s="54">
        <v>0</v>
      </c>
      <c r="EJ18" s="54">
        <v>0</v>
      </c>
      <c r="EK18" s="54">
        <v>0</v>
      </c>
      <c r="EL18" s="54">
        <v>0</v>
      </c>
      <c r="EM18" s="54">
        <v>0</v>
      </c>
      <c r="EN18" s="54">
        <v>0</v>
      </c>
      <c r="EO18" s="54">
        <v>0</v>
      </c>
      <c r="EP18" s="54">
        <v>0</v>
      </c>
      <c r="EQ18" s="54">
        <v>0</v>
      </c>
      <c r="ER18" s="54">
        <v>0</v>
      </c>
      <c r="ES18" s="54">
        <v>0</v>
      </c>
      <c r="ET18" s="54">
        <v>0</v>
      </c>
      <c r="EU18" s="54">
        <v>0</v>
      </c>
      <c r="EV18" s="54">
        <v>0</v>
      </c>
      <c r="EW18" s="54">
        <v>0</v>
      </c>
      <c r="EX18" s="54">
        <v>0</v>
      </c>
      <c r="EY18" s="54">
        <v>0</v>
      </c>
      <c r="EZ18" s="54">
        <v>0</v>
      </c>
      <c r="FA18" s="54">
        <v>0</v>
      </c>
      <c r="FB18" s="54">
        <v>0</v>
      </c>
    </row>
    <row r="19" spans="1:158" x14ac:dyDescent="0.15">
      <c r="A19" s="54" t="str">
        <f>T("473081")</f>
        <v>473081</v>
      </c>
      <c r="B19" s="54" t="s">
        <v>10</v>
      </c>
      <c r="C19" s="54">
        <v>0</v>
      </c>
      <c r="D19" s="54">
        <v>7974</v>
      </c>
      <c r="E19" s="54">
        <v>0</v>
      </c>
      <c r="F19" s="54">
        <v>7974</v>
      </c>
      <c r="G19" s="54">
        <v>0</v>
      </c>
      <c r="H19" s="54">
        <v>0</v>
      </c>
      <c r="I19" s="54">
        <v>7974</v>
      </c>
      <c r="J19" s="54">
        <v>0</v>
      </c>
      <c r="K19" s="54">
        <v>7974</v>
      </c>
      <c r="L19" s="54">
        <v>0</v>
      </c>
      <c r="M19" s="54">
        <v>0</v>
      </c>
      <c r="N19" s="54">
        <v>7974</v>
      </c>
      <c r="O19" s="54">
        <v>0</v>
      </c>
      <c r="P19" s="54">
        <v>7974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54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0</v>
      </c>
      <c r="CG19" s="54">
        <v>0</v>
      </c>
      <c r="CH19" s="54">
        <v>0</v>
      </c>
      <c r="CI19" s="54">
        <v>0</v>
      </c>
      <c r="CJ19" s="54">
        <v>0</v>
      </c>
      <c r="CK19" s="54">
        <v>0</v>
      </c>
      <c r="CL19" s="54">
        <v>0</v>
      </c>
      <c r="CM19" s="54">
        <v>0</v>
      </c>
      <c r="CN19" s="54">
        <v>0</v>
      </c>
      <c r="CO19" s="54">
        <v>0</v>
      </c>
      <c r="CP19" s="54">
        <v>0</v>
      </c>
      <c r="CQ19" s="54">
        <v>0</v>
      </c>
      <c r="CR19" s="54">
        <v>0</v>
      </c>
      <c r="CS19" s="54">
        <v>0</v>
      </c>
      <c r="CT19" s="54">
        <v>0</v>
      </c>
      <c r="CU19" s="54">
        <v>0</v>
      </c>
      <c r="CV19" s="54">
        <v>0</v>
      </c>
      <c r="CW19" s="54">
        <v>0</v>
      </c>
      <c r="CX19" s="54">
        <v>0</v>
      </c>
      <c r="CY19" s="54">
        <v>0</v>
      </c>
      <c r="CZ19" s="54">
        <v>0</v>
      </c>
      <c r="DA19" s="54">
        <v>0</v>
      </c>
      <c r="DB19" s="54">
        <v>0</v>
      </c>
      <c r="DC19" s="54">
        <v>0</v>
      </c>
      <c r="DD19" s="54">
        <v>0</v>
      </c>
      <c r="DE19" s="54">
        <v>1160650</v>
      </c>
      <c r="DF19" s="54">
        <v>65930</v>
      </c>
      <c r="DG19" s="54">
        <v>1226580</v>
      </c>
      <c r="DH19" s="54">
        <v>0</v>
      </c>
      <c r="DI19" s="54">
        <v>0</v>
      </c>
      <c r="DJ19" s="54">
        <v>1141841</v>
      </c>
      <c r="DK19" s="54">
        <v>21163</v>
      </c>
      <c r="DL19" s="54">
        <v>1163004</v>
      </c>
      <c r="DM19" s="54">
        <v>0</v>
      </c>
      <c r="DN19" s="54">
        <v>5452</v>
      </c>
      <c r="DO19" s="54">
        <v>293975</v>
      </c>
      <c r="DP19" s="54">
        <v>40867</v>
      </c>
      <c r="DQ19" s="54">
        <v>334842</v>
      </c>
      <c r="DR19" s="54">
        <v>0</v>
      </c>
      <c r="DS19" s="54">
        <v>0</v>
      </c>
      <c r="DT19" s="54">
        <v>279096</v>
      </c>
      <c r="DU19" s="54">
        <v>11431</v>
      </c>
      <c r="DV19" s="54">
        <v>290527</v>
      </c>
      <c r="DW19" s="54">
        <v>0</v>
      </c>
      <c r="DX19" s="54">
        <v>2007</v>
      </c>
      <c r="DY19" s="54">
        <v>0</v>
      </c>
      <c r="DZ19" s="54">
        <v>0</v>
      </c>
      <c r="EA19" s="54">
        <v>0</v>
      </c>
      <c r="EB19" s="54">
        <v>0</v>
      </c>
      <c r="EC19" s="54">
        <v>0</v>
      </c>
      <c r="ED19" s="54">
        <v>0</v>
      </c>
      <c r="EE19" s="54">
        <v>0</v>
      </c>
      <c r="EF19" s="54">
        <v>0</v>
      </c>
      <c r="EG19" s="54">
        <v>0</v>
      </c>
      <c r="EH19">
        <v>0</v>
      </c>
      <c r="EI19" s="54">
        <v>0</v>
      </c>
      <c r="EJ19" s="54">
        <v>0</v>
      </c>
      <c r="EK19" s="54">
        <v>0</v>
      </c>
      <c r="EL19" s="54">
        <v>0</v>
      </c>
      <c r="EM19" s="54">
        <v>0</v>
      </c>
      <c r="EN19" s="54">
        <v>0</v>
      </c>
      <c r="EO19" s="54">
        <v>0</v>
      </c>
      <c r="EP19" s="54">
        <v>0</v>
      </c>
      <c r="EQ19" s="54">
        <v>0</v>
      </c>
      <c r="ER19" s="54">
        <v>0</v>
      </c>
      <c r="ES19" s="54">
        <v>0</v>
      </c>
      <c r="ET19" s="54">
        <v>0</v>
      </c>
      <c r="EU19" s="54">
        <v>0</v>
      </c>
      <c r="EV19" s="54">
        <v>0</v>
      </c>
      <c r="EW19" s="54">
        <v>0</v>
      </c>
      <c r="EX19" s="54">
        <v>0</v>
      </c>
      <c r="EY19" s="54">
        <v>0</v>
      </c>
      <c r="EZ19" s="54">
        <v>0</v>
      </c>
      <c r="FA19" s="54">
        <v>0</v>
      </c>
      <c r="FB19" s="54">
        <v>0</v>
      </c>
    </row>
    <row r="20" spans="1:158" x14ac:dyDescent="0.15">
      <c r="A20" s="54" t="str">
        <f>T("473111")</f>
        <v>473111</v>
      </c>
      <c r="B20" s="54" t="s">
        <v>11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1624546</v>
      </c>
      <c r="DF20" s="54">
        <v>57783</v>
      </c>
      <c r="DG20" s="54">
        <v>1682329</v>
      </c>
      <c r="DH20" s="54">
        <v>0</v>
      </c>
      <c r="DI20" s="54">
        <v>0</v>
      </c>
      <c r="DJ20" s="54">
        <v>1605596</v>
      </c>
      <c r="DK20" s="54">
        <v>20426</v>
      </c>
      <c r="DL20" s="54">
        <v>1626022</v>
      </c>
      <c r="DM20" s="54">
        <v>0</v>
      </c>
      <c r="DN20" s="54">
        <v>2279</v>
      </c>
      <c r="DO20" s="54">
        <v>231655</v>
      </c>
      <c r="DP20" s="54">
        <v>16869</v>
      </c>
      <c r="DQ20" s="54">
        <v>248524</v>
      </c>
      <c r="DR20" s="54">
        <v>0</v>
      </c>
      <c r="DS20" s="54">
        <v>0</v>
      </c>
      <c r="DT20" s="54">
        <v>227986</v>
      </c>
      <c r="DU20" s="54">
        <v>4012</v>
      </c>
      <c r="DV20" s="54">
        <v>231998</v>
      </c>
      <c r="DW20" s="54">
        <v>0</v>
      </c>
      <c r="DX20" s="54">
        <v>1841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</row>
    <row r="21" spans="1:158" x14ac:dyDescent="0.15">
      <c r="A21" s="54" t="str">
        <f>T("473138")</f>
        <v>473138</v>
      </c>
      <c r="B21" s="54" t="s">
        <v>12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4">
        <v>0</v>
      </c>
      <c r="CL21" s="54">
        <v>0</v>
      </c>
      <c r="CM21" s="54">
        <v>0</v>
      </c>
      <c r="CN21" s="54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4">
        <v>0</v>
      </c>
      <c r="CU21" s="54">
        <v>0</v>
      </c>
      <c r="CV21" s="54">
        <v>0</v>
      </c>
      <c r="CW21" s="54">
        <v>0</v>
      </c>
      <c r="CX21" s="54">
        <v>0</v>
      </c>
      <c r="CY21" s="54">
        <v>0</v>
      </c>
      <c r="CZ21" s="54">
        <v>0</v>
      </c>
      <c r="DA21" s="54">
        <v>0</v>
      </c>
      <c r="DB21" s="54">
        <v>0</v>
      </c>
      <c r="DC21" s="54">
        <v>0</v>
      </c>
      <c r="DD21" s="54">
        <v>0</v>
      </c>
      <c r="DE21" s="54">
        <v>594552</v>
      </c>
      <c r="DF21" s="54">
        <v>12478</v>
      </c>
      <c r="DG21" s="54">
        <v>607030</v>
      </c>
      <c r="DH21" s="54">
        <v>0</v>
      </c>
      <c r="DI21" s="54">
        <v>0</v>
      </c>
      <c r="DJ21" s="54">
        <v>589367</v>
      </c>
      <c r="DK21" s="54">
        <v>7263</v>
      </c>
      <c r="DL21" s="54">
        <v>596630</v>
      </c>
      <c r="DM21" s="54">
        <v>0</v>
      </c>
      <c r="DN21" s="54">
        <v>229</v>
      </c>
      <c r="DO21" s="54">
        <v>112805</v>
      </c>
      <c r="DP21" s="54">
        <v>12529</v>
      </c>
      <c r="DQ21" s="54">
        <v>125334</v>
      </c>
      <c r="DR21" s="54">
        <v>0</v>
      </c>
      <c r="DS21" s="54">
        <v>0</v>
      </c>
      <c r="DT21" s="54">
        <v>108217</v>
      </c>
      <c r="DU21" s="54">
        <v>6348</v>
      </c>
      <c r="DV21" s="54">
        <v>114565</v>
      </c>
      <c r="DW21" s="54">
        <v>0</v>
      </c>
      <c r="DX21" s="54">
        <v>636</v>
      </c>
      <c r="DY21" s="54">
        <v>0</v>
      </c>
      <c r="DZ21" s="54">
        <v>0</v>
      </c>
      <c r="EA21" s="54">
        <v>0</v>
      </c>
      <c r="EB21" s="54">
        <v>0</v>
      </c>
      <c r="EC21" s="54">
        <v>0</v>
      </c>
      <c r="ED21" s="54">
        <v>0</v>
      </c>
      <c r="EE21" s="54">
        <v>0</v>
      </c>
      <c r="EF21" s="54">
        <v>0</v>
      </c>
      <c r="EG21" s="54">
        <v>0</v>
      </c>
      <c r="EH21">
        <v>0</v>
      </c>
      <c r="EI21" s="54">
        <v>0</v>
      </c>
      <c r="EJ21" s="54">
        <v>0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</row>
    <row r="22" spans="1:158" x14ac:dyDescent="0.15">
      <c r="A22" s="54" t="str">
        <f>T("473146")</f>
        <v>473146</v>
      </c>
      <c r="B22" s="54" t="s">
        <v>13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0</v>
      </c>
      <c r="CW22" s="54">
        <v>0</v>
      </c>
      <c r="CX22" s="54">
        <v>0</v>
      </c>
      <c r="CY22" s="54">
        <v>0</v>
      </c>
      <c r="CZ22" s="54">
        <v>0</v>
      </c>
      <c r="DA22" s="54">
        <v>0</v>
      </c>
      <c r="DB22" s="54">
        <v>0</v>
      </c>
      <c r="DC22" s="54">
        <v>0</v>
      </c>
      <c r="DD22" s="54">
        <v>0</v>
      </c>
      <c r="DE22" s="54">
        <v>1291839</v>
      </c>
      <c r="DF22" s="54">
        <v>72572</v>
      </c>
      <c r="DG22" s="54">
        <v>1364411</v>
      </c>
      <c r="DH22" s="54">
        <v>0</v>
      </c>
      <c r="DI22" s="54">
        <v>0</v>
      </c>
      <c r="DJ22" s="54">
        <v>1268360</v>
      </c>
      <c r="DK22" s="54">
        <v>18523</v>
      </c>
      <c r="DL22" s="54">
        <v>1286883</v>
      </c>
      <c r="DM22" s="54">
        <v>0</v>
      </c>
      <c r="DN22" s="54">
        <v>2310</v>
      </c>
      <c r="DO22" s="54">
        <v>240599</v>
      </c>
      <c r="DP22" s="54">
        <v>35498</v>
      </c>
      <c r="DQ22" s="54">
        <v>276097</v>
      </c>
      <c r="DR22" s="54">
        <v>0</v>
      </c>
      <c r="DS22" s="54">
        <v>0</v>
      </c>
      <c r="DT22" s="54">
        <v>227503</v>
      </c>
      <c r="DU22" s="54">
        <v>11464</v>
      </c>
      <c r="DV22" s="54">
        <v>238967</v>
      </c>
      <c r="DW22" s="54">
        <v>0</v>
      </c>
      <c r="DX22" s="54">
        <v>2624</v>
      </c>
      <c r="DY22" s="54">
        <v>0</v>
      </c>
      <c r="DZ22" s="54">
        <v>0</v>
      </c>
      <c r="EA22" s="54">
        <v>0</v>
      </c>
      <c r="EB22" s="54">
        <v>0</v>
      </c>
      <c r="EC22" s="54">
        <v>0</v>
      </c>
      <c r="ED22" s="54">
        <v>0</v>
      </c>
      <c r="EE22" s="54">
        <v>0</v>
      </c>
      <c r="EF22" s="54">
        <v>0</v>
      </c>
      <c r="EG22" s="54">
        <v>0</v>
      </c>
      <c r="EH22">
        <v>0</v>
      </c>
      <c r="EI22" s="54">
        <v>0</v>
      </c>
      <c r="EJ22" s="54">
        <v>0</v>
      </c>
      <c r="EK22" s="54">
        <v>0</v>
      </c>
      <c r="EL22" s="54">
        <v>0</v>
      </c>
      <c r="EM22" s="54">
        <v>0</v>
      </c>
      <c r="EN22" s="54">
        <v>0</v>
      </c>
      <c r="EO22" s="54">
        <v>0</v>
      </c>
      <c r="EP22" s="54">
        <v>0</v>
      </c>
      <c r="EQ22" s="54">
        <v>0</v>
      </c>
      <c r="ER22" s="54">
        <v>0</v>
      </c>
      <c r="ES22" s="54">
        <v>0</v>
      </c>
      <c r="ET22" s="54">
        <v>0</v>
      </c>
      <c r="EU22" s="54">
        <v>0</v>
      </c>
      <c r="EV22" s="54">
        <v>0</v>
      </c>
      <c r="EW22" s="54">
        <v>0</v>
      </c>
      <c r="EX22" s="54">
        <v>0</v>
      </c>
      <c r="EY22" s="54">
        <v>0</v>
      </c>
      <c r="EZ22" s="54">
        <v>0</v>
      </c>
      <c r="FA22" s="54">
        <v>0</v>
      </c>
      <c r="FB22" s="54">
        <v>0</v>
      </c>
    </row>
    <row r="23" spans="1:158" x14ac:dyDescent="0.15">
      <c r="A23" s="54" t="str">
        <f>T("473154")</f>
        <v>473154</v>
      </c>
      <c r="B23" s="54" t="s">
        <v>14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54"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4">
        <v>0</v>
      </c>
      <c r="CL23" s="54">
        <v>0</v>
      </c>
      <c r="CM23" s="54">
        <v>0</v>
      </c>
      <c r="CN23" s="54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4">
        <v>0</v>
      </c>
      <c r="CU23" s="54">
        <v>0</v>
      </c>
      <c r="CV23" s="54">
        <v>0</v>
      </c>
      <c r="CW23" s="54">
        <v>0</v>
      </c>
      <c r="CX23" s="54">
        <v>0</v>
      </c>
      <c r="CY23" s="54">
        <v>0</v>
      </c>
      <c r="CZ23" s="54">
        <v>0</v>
      </c>
      <c r="DA23" s="54">
        <v>0</v>
      </c>
      <c r="DB23" s="54">
        <v>0</v>
      </c>
      <c r="DC23" s="54">
        <v>0</v>
      </c>
      <c r="DD23" s="54">
        <v>0</v>
      </c>
      <c r="DE23" s="54">
        <v>359428</v>
      </c>
      <c r="DF23" s="54">
        <v>9494</v>
      </c>
      <c r="DG23" s="54">
        <v>368922</v>
      </c>
      <c r="DH23" s="54">
        <v>0</v>
      </c>
      <c r="DI23" s="54">
        <v>0</v>
      </c>
      <c r="DJ23" s="54">
        <v>356727</v>
      </c>
      <c r="DK23" s="54">
        <v>3748</v>
      </c>
      <c r="DL23" s="54">
        <v>360475</v>
      </c>
      <c r="DM23" s="54">
        <v>0</v>
      </c>
      <c r="DN23" s="54">
        <v>392</v>
      </c>
      <c r="DO23" s="54">
        <v>147563</v>
      </c>
      <c r="DP23" s="54">
        <v>19881</v>
      </c>
      <c r="DQ23" s="54">
        <v>167444</v>
      </c>
      <c r="DR23" s="54">
        <v>0</v>
      </c>
      <c r="DS23" s="54">
        <v>0</v>
      </c>
      <c r="DT23" s="54">
        <v>142597</v>
      </c>
      <c r="DU23" s="54">
        <v>5997</v>
      </c>
      <c r="DV23" s="54">
        <v>148594</v>
      </c>
      <c r="DW23" s="54">
        <v>0</v>
      </c>
      <c r="DX23" s="54">
        <v>2999</v>
      </c>
      <c r="DY23" s="54">
        <v>0</v>
      </c>
      <c r="DZ23" s="54">
        <v>0</v>
      </c>
      <c r="EA23" s="54">
        <v>0</v>
      </c>
      <c r="EB23" s="54">
        <v>0</v>
      </c>
      <c r="EC23" s="54">
        <v>0</v>
      </c>
      <c r="ED23" s="54">
        <v>0</v>
      </c>
      <c r="EE23" s="54">
        <v>0</v>
      </c>
      <c r="EF23" s="54">
        <v>0</v>
      </c>
      <c r="EG23" s="54">
        <v>0</v>
      </c>
      <c r="EH23">
        <v>0</v>
      </c>
      <c r="EI23" s="54">
        <v>0</v>
      </c>
      <c r="EJ23" s="54">
        <v>0</v>
      </c>
      <c r="EK23" s="54">
        <v>0</v>
      </c>
      <c r="EL23" s="54">
        <v>0</v>
      </c>
      <c r="EM23" s="54">
        <v>0</v>
      </c>
      <c r="EN23" s="54">
        <v>0</v>
      </c>
      <c r="EO23" s="54">
        <v>0</v>
      </c>
      <c r="EP23" s="54">
        <v>0</v>
      </c>
      <c r="EQ23" s="54">
        <v>0</v>
      </c>
      <c r="ER23" s="54">
        <v>0</v>
      </c>
      <c r="ES23" s="54">
        <v>0</v>
      </c>
      <c r="ET23" s="54">
        <v>0</v>
      </c>
      <c r="EU23" s="54">
        <v>0</v>
      </c>
      <c r="EV23" s="54">
        <v>0</v>
      </c>
      <c r="EW23" s="54">
        <v>0</v>
      </c>
      <c r="EX23" s="54">
        <v>0</v>
      </c>
      <c r="EY23" s="54">
        <v>0</v>
      </c>
      <c r="EZ23" s="54">
        <v>0</v>
      </c>
      <c r="FA23" s="54">
        <v>0</v>
      </c>
      <c r="FB23" s="54">
        <v>0</v>
      </c>
    </row>
    <row r="24" spans="1:158" x14ac:dyDescent="0.15">
      <c r="A24" s="54" t="str">
        <f>T("473243")</f>
        <v>473243</v>
      </c>
      <c r="B24" s="54" t="s">
        <v>15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  <c r="BV24" s="54">
        <v>0</v>
      </c>
      <c r="BW24" s="54">
        <v>0</v>
      </c>
      <c r="BX24" s="54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>
        <v>0</v>
      </c>
      <c r="CE24" s="54">
        <v>0</v>
      </c>
      <c r="CF24" s="54">
        <v>0</v>
      </c>
      <c r="CG24" s="54">
        <v>0</v>
      </c>
      <c r="CH24" s="54">
        <v>0</v>
      </c>
      <c r="CI24" s="54">
        <v>0</v>
      </c>
      <c r="CJ24" s="54">
        <v>0</v>
      </c>
      <c r="CK24" s="54">
        <v>0</v>
      </c>
      <c r="CL24" s="54">
        <v>0</v>
      </c>
      <c r="CM24" s="54">
        <v>0</v>
      </c>
      <c r="CN24" s="54">
        <v>0</v>
      </c>
      <c r="CO24" s="54">
        <v>0</v>
      </c>
      <c r="CP24" s="54">
        <v>0</v>
      </c>
      <c r="CQ24" s="54">
        <v>0</v>
      </c>
      <c r="CR24" s="54">
        <v>0</v>
      </c>
      <c r="CS24" s="54">
        <v>0</v>
      </c>
      <c r="CT24" s="54">
        <v>0</v>
      </c>
      <c r="CU24" s="54">
        <v>0</v>
      </c>
      <c r="CV24" s="54">
        <v>0</v>
      </c>
      <c r="CW24" s="54">
        <v>0</v>
      </c>
      <c r="CX24" s="54">
        <v>0</v>
      </c>
      <c r="CY24" s="54">
        <v>0</v>
      </c>
      <c r="CZ24" s="54">
        <v>0</v>
      </c>
      <c r="DA24" s="54">
        <v>0</v>
      </c>
      <c r="DB24" s="54">
        <v>0</v>
      </c>
      <c r="DC24" s="54">
        <v>0</v>
      </c>
      <c r="DD24" s="54">
        <v>0</v>
      </c>
      <c r="DE24" s="54">
        <v>3979859</v>
      </c>
      <c r="DF24" s="54">
        <v>195147</v>
      </c>
      <c r="DG24" s="54">
        <v>4175006</v>
      </c>
      <c r="DH24" s="54">
        <v>0</v>
      </c>
      <c r="DI24" s="54">
        <v>0</v>
      </c>
      <c r="DJ24" s="54">
        <v>3906193</v>
      </c>
      <c r="DK24" s="54">
        <v>85956</v>
      </c>
      <c r="DL24" s="54">
        <v>3992149</v>
      </c>
      <c r="DM24" s="54">
        <v>0</v>
      </c>
      <c r="DN24" s="54">
        <v>8071</v>
      </c>
      <c r="DO24" s="54">
        <v>939104</v>
      </c>
      <c r="DP24" s="54">
        <v>187024</v>
      </c>
      <c r="DQ24" s="54">
        <v>1126128</v>
      </c>
      <c r="DR24" s="54">
        <v>0</v>
      </c>
      <c r="DS24" s="54">
        <v>0</v>
      </c>
      <c r="DT24" s="54">
        <v>877113</v>
      </c>
      <c r="DU24" s="54">
        <v>37013</v>
      </c>
      <c r="DV24" s="54">
        <v>914126</v>
      </c>
      <c r="DW24" s="54">
        <v>0</v>
      </c>
      <c r="DX24" s="54">
        <v>16065</v>
      </c>
      <c r="DY24" s="54">
        <v>0</v>
      </c>
      <c r="DZ24" s="54">
        <v>0</v>
      </c>
      <c r="EA24" s="54">
        <v>0</v>
      </c>
      <c r="EB24" s="54">
        <v>0</v>
      </c>
      <c r="EC24" s="54">
        <v>0</v>
      </c>
      <c r="ED24" s="54">
        <v>0</v>
      </c>
      <c r="EE24" s="54">
        <v>0</v>
      </c>
      <c r="EF24" s="54">
        <v>0</v>
      </c>
      <c r="EG24" s="54">
        <v>0</v>
      </c>
      <c r="EH24">
        <v>0</v>
      </c>
      <c r="EI24" s="54">
        <v>0</v>
      </c>
      <c r="EJ24" s="54">
        <v>0</v>
      </c>
      <c r="EK24" s="54">
        <v>0</v>
      </c>
      <c r="EL24" s="54">
        <v>0</v>
      </c>
      <c r="EM24" s="54">
        <v>0</v>
      </c>
      <c r="EN24" s="54">
        <v>0</v>
      </c>
      <c r="EO24" s="54">
        <v>0</v>
      </c>
      <c r="EP24" s="54">
        <v>0</v>
      </c>
      <c r="EQ24" s="54">
        <v>0</v>
      </c>
      <c r="ER24" s="54">
        <v>0</v>
      </c>
      <c r="ES24" s="54">
        <v>0</v>
      </c>
      <c r="ET24" s="54">
        <v>0</v>
      </c>
      <c r="EU24" s="54">
        <v>0</v>
      </c>
      <c r="EV24" s="54">
        <v>0</v>
      </c>
      <c r="EW24" s="54">
        <v>0</v>
      </c>
      <c r="EX24" s="54">
        <v>0</v>
      </c>
      <c r="EY24" s="54">
        <v>0</v>
      </c>
      <c r="EZ24" s="54">
        <v>0</v>
      </c>
      <c r="FA24" s="54">
        <v>0</v>
      </c>
      <c r="FB24" s="54">
        <v>0</v>
      </c>
    </row>
    <row r="25" spans="1:158" x14ac:dyDescent="0.15">
      <c r="A25" s="54" t="str">
        <f>T("473251")</f>
        <v>473251</v>
      </c>
      <c r="B25" s="54" t="s">
        <v>16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4">
        <v>0</v>
      </c>
      <c r="CL25" s="54">
        <v>0</v>
      </c>
      <c r="CM25" s="54">
        <v>0</v>
      </c>
      <c r="CN25" s="54">
        <v>0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4">
        <v>0</v>
      </c>
      <c r="CU25" s="54">
        <v>0</v>
      </c>
      <c r="CV25" s="54">
        <v>0</v>
      </c>
      <c r="CW25" s="54">
        <v>0</v>
      </c>
      <c r="CX25" s="54">
        <v>0</v>
      </c>
      <c r="CY25" s="54">
        <v>0</v>
      </c>
      <c r="CZ25" s="54">
        <v>0</v>
      </c>
      <c r="DA25" s="54">
        <v>0</v>
      </c>
      <c r="DB25" s="54">
        <v>0</v>
      </c>
      <c r="DC25" s="54">
        <v>0</v>
      </c>
      <c r="DD25" s="54">
        <v>0</v>
      </c>
      <c r="DE25" s="54">
        <v>2417480</v>
      </c>
      <c r="DF25" s="54">
        <v>87533</v>
      </c>
      <c r="DG25" s="54">
        <v>2505013</v>
      </c>
      <c r="DH25" s="54">
        <v>0</v>
      </c>
      <c r="DI25" s="54">
        <v>0</v>
      </c>
      <c r="DJ25" s="54">
        <v>2393976</v>
      </c>
      <c r="DK25" s="54">
        <v>36118</v>
      </c>
      <c r="DL25" s="54">
        <v>2430094</v>
      </c>
      <c r="DM25" s="54">
        <v>0</v>
      </c>
      <c r="DN25" s="54">
        <v>4295</v>
      </c>
      <c r="DO25" s="54">
        <v>347314</v>
      </c>
      <c r="DP25" s="54">
        <v>62854</v>
      </c>
      <c r="DQ25" s="54">
        <v>410168</v>
      </c>
      <c r="DR25" s="54">
        <v>0</v>
      </c>
      <c r="DS25" s="54">
        <v>0</v>
      </c>
      <c r="DT25" s="54">
        <v>331144</v>
      </c>
      <c r="DU25" s="54">
        <v>13821</v>
      </c>
      <c r="DV25" s="54">
        <v>344965</v>
      </c>
      <c r="DW25" s="54">
        <v>0</v>
      </c>
      <c r="DX25" s="54">
        <v>6378</v>
      </c>
      <c r="DY25" s="54">
        <v>0</v>
      </c>
      <c r="DZ25" s="54">
        <v>0</v>
      </c>
      <c r="EA25" s="54">
        <v>0</v>
      </c>
      <c r="EB25" s="54">
        <v>0</v>
      </c>
      <c r="EC25" s="54">
        <v>0</v>
      </c>
      <c r="ED25" s="54">
        <v>0</v>
      </c>
      <c r="EE25" s="54">
        <v>0</v>
      </c>
      <c r="EF25" s="54">
        <v>0</v>
      </c>
      <c r="EG25" s="54">
        <v>0</v>
      </c>
      <c r="EH25">
        <v>0</v>
      </c>
      <c r="EI25" s="54">
        <v>0</v>
      </c>
      <c r="EJ25" s="54">
        <v>0</v>
      </c>
      <c r="EK25" s="54">
        <v>0</v>
      </c>
      <c r="EL25" s="54">
        <v>0</v>
      </c>
      <c r="EM25" s="54">
        <v>0</v>
      </c>
      <c r="EN25" s="54">
        <v>0</v>
      </c>
      <c r="EO25" s="54">
        <v>0</v>
      </c>
      <c r="EP25" s="54">
        <v>0</v>
      </c>
      <c r="EQ25" s="54">
        <v>0</v>
      </c>
      <c r="ER25" s="54">
        <v>0</v>
      </c>
      <c r="ES25" s="54">
        <v>0</v>
      </c>
      <c r="ET25" s="54">
        <v>0</v>
      </c>
      <c r="EU25" s="54">
        <v>0</v>
      </c>
      <c r="EV25" s="54">
        <v>0</v>
      </c>
      <c r="EW25" s="54">
        <v>0</v>
      </c>
      <c r="EX25" s="54">
        <v>0</v>
      </c>
      <c r="EY25" s="54">
        <v>0</v>
      </c>
      <c r="EZ25" s="54">
        <v>0</v>
      </c>
      <c r="FA25" s="54">
        <v>0</v>
      </c>
      <c r="FB25" s="54">
        <v>0</v>
      </c>
    </row>
    <row r="26" spans="1:158" x14ac:dyDescent="0.15">
      <c r="A26" s="54" t="str">
        <f>T("473260")</f>
        <v>473260</v>
      </c>
      <c r="B26" s="54" t="s">
        <v>17</v>
      </c>
      <c r="C26" s="54">
        <v>0</v>
      </c>
      <c r="D26" s="54">
        <v>27447</v>
      </c>
      <c r="E26" s="54">
        <v>0</v>
      </c>
      <c r="F26" s="54">
        <v>27447</v>
      </c>
      <c r="G26" s="54">
        <v>0</v>
      </c>
      <c r="H26" s="54">
        <v>0</v>
      </c>
      <c r="I26" s="54">
        <v>27447</v>
      </c>
      <c r="J26" s="54">
        <v>0</v>
      </c>
      <c r="K26" s="54">
        <v>27447</v>
      </c>
      <c r="L26" s="54">
        <v>0</v>
      </c>
      <c r="M26" s="54">
        <v>0</v>
      </c>
      <c r="N26" s="54">
        <v>27447</v>
      </c>
      <c r="O26" s="54">
        <v>0</v>
      </c>
      <c r="P26" s="54">
        <v>27447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0</v>
      </c>
      <c r="CI26" s="54">
        <v>0</v>
      </c>
      <c r="CJ26" s="54">
        <v>0</v>
      </c>
      <c r="CK26" s="54">
        <v>0</v>
      </c>
      <c r="CL26" s="54">
        <v>0</v>
      </c>
      <c r="CM26" s="54">
        <v>0</v>
      </c>
      <c r="CN26" s="54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54">
        <v>0</v>
      </c>
      <c r="CW26" s="54">
        <v>0</v>
      </c>
      <c r="CX26" s="54">
        <v>0</v>
      </c>
      <c r="CY26" s="54">
        <v>0</v>
      </c>
      <c r="CZ26" s="54">
        <v>0</v>
      </c>
      <c r="DA26" s="54">
        <v>0</v>
      </c>
      <c r="DB26" s="54">
        <v>0</v>
      </c>
      <c r="DC26" s="54">
        <v>0</v>
      </c>
      <c r="DD26" s="54">
        <v>0</v>
      </c>
      <c r="DE26" s="54">
        <v>5048432</v>
      </c>
      <c r="DF26" s="54">
        <v>204354</v>
      </c>
      <c r="DG26" s="54">
        <v>5252786</v>
      </c>
      <c r="DH26" s="54">
        <v>0</v>
      </c>
      <c r="DI26" s="54">
        <v>0</v>
      </c>
      <c r="DJ26" s="54">
        <v>4973336</v>
      </c>
      <c r="DK26" s="54">
        <v>67338</v>
      </c>
      <c r="DL26" s="54">
        <v>5040674</v>
      </c>
      <c r="DM26" s="54">
        <v>0</v>
      </c>
      <c r="DN26" s="54">
        <v>18512</v>
      </c>
      <c r="DO26" s="54">
        <v>769955</v>
      </c>
      <c r="DP26" s="54">
        <v>176784</v>
      </c>
      <c r="DQ26" s="54">
        <v>946739</v>
      </c>
      <c r="DR26" s="54">
        <v>0</v>
      </c>
      <c r="DS26" s="54">
        <v>0</v>
      </c>
      <c r="DT26" s="54">
        <v>709353</v>
      </c>
      <c r="DU26" s="54">
        <v>49729</v>
      </c>
      <c r="DV26" s="54">
        <v>759082</v>
      </c>
      <c r="DW26" s="54">
        <v>0</v>
      </c>
      <c r="DX26" s="54">
        <v>14246</v>
      </c>
      <c r="DY26" s="54">
        <v>0</v>
      </c>
      <c r="DZ26" s="54">
        <v>0</v>
      </c>
      <c r="EA26" s="54">
        <v>0</v>
      </c>
      <c r="EB26" s="54">
        <v>0</v>
      </c>
      <c r="EC26" s="54">
        <v>0</v>
      </c>
      <c r="ED26" s="54">
        <v>0</v>
      </c>
      <c r="EE26" s="54">
        <v>0</v>
      </c>
      <c r="EF26" s="54">
        <v>0</v>
      </c>
      <c r="EG26" s="54">
        <v>0</v>
      </c>
      <c r="EH26">
        <v>0</v>
      </c>
      <c r="EI26" s="54">
        <v>0</v>
      </c>
      <c r="EJ26" s="54">
        <v>0</v>
      </c>
      <c r="EK26" s="54">
        <v>0</v>
      </c>
      <c r="EL26" s="54">
        <v>0</v>
      </c>
      <c r="EM26" s="54">
        <v>0</v>
      </c>
      <c r="EN26" s="54">
        <v>0</v>
      </c>
      <c r="EO26" s="54">
        <v>0</v>
      </c>
      <c r="EP26" s="54">
        <v>0</v>
      </c>
      <c r="EQ26" s="54">
        <v>0</v>
      </c>
      <c r="ER26" s="54">
        <v>0</v>
      </c>
      <c r="ES26" s="54">
        <v>0</v>
      </c>
      <c r="ET26" s="54">
        <v>0</v>
      </c>
      <c r="EU26" s="54">
        <v>0</v>
      </c>
      <c r="EV26" s="54">
        <v>0</v>
      </c>
      <c r="EW26" s="54">
        <v>0</v>
      </c>
      <c r="EX26" s="54">
        <v>0</v>
      </c>
      <c r="EY26" s="54">
        <v>0</v>
      </c>
      <c r="EZ26" s="54">
        <v>0</v>
      </c>
      <c r="FA26" s="54">
        <v>0</v>
      </c>
      <c r="FB26" s="54">
        <v>0</v>
      </c>
    </row>
    <row r="27" spans="1:158" x14ac:dyDescent="0.15">
      <c r="A27" s="54" t="str">
        <f>T("473278")</f>
        <v>473278</v>
      </c>
      <c r="B27" s="54" t="s">
        <v>18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>
        <v>0</v>
      </c>
      <c r="CE27" s="54">
        <v>0</v>
      </c>
      <c r="CF27" s="54">
        <v>0</v>
      </c>
      <c r="CG27" s="54">
        <v>0</v>
      </c>
      <c r="CH27" s="54">
        <v>0</v>
      </c>
      <c r="CI27" s="54">
        <v>0</v>
      </c>
      <c r="CJ27" s="54">
        <v>0</v>
      </c>
      <c r="CK27" s="54">
        <v>0</v>
      </c>
      <c r="CL27" s="54">
        <v>0</v>
      </c>
      <c r="CM27" s="54">
        <v>0</v>
      </c>
      <c r="CN27" s="54">
        <v>0</v>
      </c>
      <c r="CO27" s="54">
        <v>0</v>
      </c>
      <c r="CP27" s="54">
        <v>0</v>
      </c>
      <c r="CQ27" s="54">
        <v>0</v>
      </c>
      <c r="CR27" s="54">
        <v>0</v>
      </c>
      <c r="CS27" s="54">
        <v>0</v>
      </c>
      <c r="CT27" s="54">
        <v>0</v>
      </c>
      <c r="CU27" s="54">
        <v>0</v>
      </c>
      <c r="CV27" s="54">
        <v>0</v>
      </c>
      <c r="CW27" s="54">
        <v>0</v>
      </c>
      <c r="CX27" s="54">
        <v>0</v>
      </c>
      <c r="CY27" s="54">
        <v>0</v>
      </c>
      <c r="CZ27" s="54">
        <v>0</v>
      </c>
      <c r="DA27" s="54">
        <v>0</v>
      </c>
      <c r="DB27" s="54">
        <v>0</v>
      </c>
      <c r="DC27" s="54">
        <v>0</v>
      </c>
      <c r="DD27" s="54">
        <v>0</v>
      </c>
      <c r="DE27" s="54">
        <v>2446965</v>
      </c>
      <c r="DF27" s="54">
        <v>92988</v>
      </c>
      <c r="DG27" s="54">
        <v>2539953</v>
      </c>
      <c r="DH27" s="54">
        <v>0</v>
      </c>
      <c r="DI27" s="54">
        <v>0</v>
      </c>
      <c r="DJ27" s="54">
        <v>2426725</v>
      </c>
      <c r="DK27" s="54">
        <v>32457</v>
      </c>
      <c r="DL27" s="54">
        <v>2459182</v>
      </c>
      <c r="DM27" s="54">
        <v>0</v>
      </c>
      <c r="DN27" s="54">
        <v>8326</v>
      </c>
      <c r="DO27" s="54">
        <v>391032</v>
      </c>
      <c r="DP27" s="54">
        <v>80242</v>
      </c>
      <c r="DQ27" s="54">
        <v>471274</v>
      </c>
      <c r="DR27" s="54">
        <v>0</v>
      </c>
      <c r="DS27" s="54">
        <v>0</v>
      </c>
      <c r="DT27" s="54">
        <v>380938</v>
      </c>
      <c r="DU27" s="54">
        <v>18296</v>
      </c>
      <c r="DV27" s="54">
        <v>399234</v>
      </c>
      <c r="DW27" s="54">
        <v>0</v>
      </c>
      <c r="DX27" s="54">
        <v>2849</v>
      </c>
      <c r="DY27" s="54">
        <v>0</v>
      </c>
      <c r="DZ27" s="54">
        <v>0</v>
      </c>
      <c r="EA27" s="54">
        <v>0</v>
      </c>
      <c r="EB27" s="54">
        <v>0</v>
      </c>
      <c r="EC27" s="54">
        <v>0</v>
      </c>
      <c r="ED27" s="54">
        <v>0</v>
      </c>
      <c r="EE27" s="54">
        <v>0</v>
      </c>
      <c r="EF27" s="54">
        <v>0</v>
      </c>
      <c r="EG27" s="54">
        <v>0</v>
      </c>
      <c r="EH27">
        <v>0</v>
      </c>
      <c r="EI27" s="54">
        <v>0</v>
      </c>
      <c r="EJ27" s="54">
        <v>0</v>
      </c>
      <c r="EK27" s="54">
        <v>0</v>
      </c>
      <c r="EL27" s="54">
        <v>0</v>
      </c>
      <c r="EM27" s="54">
        <v>0</v>
      </c>
      <c r="EN27" s="54">
        <v>0</v>
      </c>
      <c r="EO27" s="54">
        <v>0</v>
      </c>
      <c r="EP27" s="54">
        <v>0</v>
      </c>
      <c r="EQ27" s="54">
        <v>0</v>
      </c>
      <c r="ER27" s="54">
        <v>0</v>
      </c>
      <c r="ES27" s="54">
        <v>0</v>
      </c>
      <c r="ET27" s="54">
        <v>0</v>
      </c>
      <c r="EU27" s="54">
        <v>0</v>
      </c>
      <c r="EV27" s="54">
        <v>0</v>
      </c>
      <c r="EW27" s="54">
        <v>0</v>
      </c>
      <c r="EX27" s="54">
        <v>0</v>
      </c>
      <c r="EY27" s="54">
        <v>0</v>
      </c>
      <c r="EZ27" s="54">
        <v>0</v>
      </c>
      <c r="FA27" s="54">
        <v>0</v>
      </c>
      <c r="FB27" s="54">
        <v>0</v>
      </c>
    </row>
    <row r="28" spans="1:158" x14ac:dyDescent="0.15">
      <c r="A28" s="54" t="str">
        <f>T("473286")</f>
        <v>473286</v>
      </c>
      <c r="B28" s="54" t="s">
        <v>19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54">
        <v>0</v>
      </c>
      <c r="CB28" s="54">
        <v>0</v>
      </c>
      <c r="CC28" s="54">
        <v>0</v>
      </c>
      <c r="CD28" s="54">
        <v>0</v>
      </c>
      <c r="CE28" s="54">
        <v>0</v>
      </c>
      <c r="CF28" s="54">
        <v>0</v>
      </c>
      <c r="CG28" s="54">
        <v>0</v>
      </c>
      <c r="CH28" s="54">
        <v>0</v>
      </c>
      <c r="CI28" s="54">
        <v>0</v>
      </c>
      <c r="CJ28" s="54">
        <v>0</v>
      </c>
      <c r="CK28" s="54">
        <v>0</v>
      </c>
      <c r="CL28" s="54">
        <v>0</v>
      </c>
      <c r="CM28" s="54">
        <v>0</v>
      </c>
      <c r="CN28" s="54">
        <v>0</v>
      </c>
      <c r="CO28" s="54">
        <v>0</v>
      </c>
      <c r="CP28" s="54">
        <v>0</v>
      </c>
      <c r="CQ28" s="54">
        <v>0</v>
      </c>
      <c r="CR28" s="54">
        <v>0</v>
      </c>
      <c r="CS28" s="54">
        <v>0</v>
      </c>
      <c r="CT28" s="54">
        <v>0</v>
      </c>
      <c r="CU28" s="54">
        <v>0</v>
      </c>
      <c r="CV28" s="54">
        <v>0</v>
      </c>
      <c r="CW28" s="54">
        <v>0</v>
      </c>
      <c r="CX28" s="54">
        <v>0</v>
      </c>
      <c r="CY28" s="54">
        <v>0</v>
      </c>
      <c r="CZ28" s="54">
        <v>0</v>
      </c>
      <c r="DA28" s="54">
        <v>0</v>
      </c>
      <c r="DB28" s="54">
        <v>0</v>
      </c>
      <c r="DC28" s="54">
        <v>0</v>
      </c>
      <c r="DD28" s="54">
        <v>0</v>
      </c>
      <c r="DE28" s="54">
        <v>2163371</v>
      </c>
      <c r="DF28" s="54">
        <v>156118</v>
      </c>
      <c r="DG28" s="54">
        <v>2319489</v>
      </c>
      <c r="DH28" s="54">
        <v>0</v>
      </c>
      <c r="DI28" s="54">
        <v>0</v>
      </c>
      <c r="DJ28" s="54">
        <v>2132304</v>
      </c>
      <c r="DK28" s="54">
        <v>39289</v>
      </c>
      <c r="DL28" s="54">
        <v>2171593</v>
      </c>
      <c r="DM28" s="54">
        <v>0</v>
      </c>
      <c r="DN28" s="54">
        <v>8261</v>
      </c>
      <c r="DO28" s="54">
        <v>366136</v>
      </c>
      <c r="DP28" s="54">
        <v>74841</v>
      </c>
      <c r="DQ28" s="54">
        <v>440977</v>
      </c>
      <c r="DR28" s="54">
        <v>0</v>
      </c>
      <c r="DS28" s="54">
        <v>0</v>
      </c>
      <c r="DT28" s="54">
        <v>354208</v>
      </c>
      <c r="DU28" s="54">
        <v>13264</v>
      </c>
      <c r="DV28" s="54">
        <v>367472</v>
      </c>
      <c r="DW28" s="54">
        <v>0</v>
      </c>
      <c r="DX28" s="54">
        <v>4095</v>
      </c>
      <c r="DY28" s="54">
        <v>0</v>
      </c>
      <c r="DZ28" s="54">
        <v>0</v>
      </c>
      <c r="EA28" s="54">
        <v>0</v>
      </c>
      <c r="EB28" s="54">
        <v>0</v>
      </c>
      <c r="EC28" s="54">
        <v>0</v>
      </c>
      <c r="ED28" s="54">
        <v>0</v>
      </c>
      <c r="EE28" s="54">
        <v>0</v>
      </c>
      <c r="EF28" s="54">
        <v>0</v>
      </c>
      <c r="EG28" s="54">
        <v>0</v>
      </c>
      <c r="EH28">
        <v>0</v>
      </c>
      <c r="EI28" s="54">
        <v>0</v>
      </c>
      <c r="EJ28" s="54">
        <v>0</v>
      </c>
      <c r="EK28" s="54">
        <v>0</v>
      </c>
      <c r="EL28" s="54">
        <v>0</v>
      </c>
      <c r="EM28" s="54">
        <v>0</v>
      </c>
      <c r="EN28" s="54">
        <v>0</v>
      </c>
      <c r="EO28" s="54">
        <v>0</v>
      </c>
      <c r="EP28" s="54">
        <v>0</v>
      </c>
      <c r="EQ28" s="54">
        <v>0</v>
      </c>
      <c r="ER28" s="54">
        <v>0</v>
      </c>
      <c r="ES28" s="54">
        <v>0</v>
      </c>
      <c r="ET28" s="54">
        <v>0</v>
      </c>
      <c r="EU28" s="54">
        <v>0</v>
      </c>
      <c r="EV28" s="54">
        <v>0</v>
      </c>
      <c r="EW28" s="54">
        <v>0</v>
      </c>
      <c r="EX28" s="54">
        <v>0</v>
      </c>
      <c r="EY28" s="54">
        <v>0</v>
      </c>
      <c r="EZ28" s="54">
        <v>0</v>
      </c>
      <c r="FA28" s="54">
        <v>0</v>
      </c>
      <c r="FB28" s="54">
        <v>0</v>
      </c>
    </row>
    <row r="29" spans="1:158" x14ac:dyDescent="0.15">
      <c r="A29" s="54" t="str">
        <f>T("473294")</f>
        <v>473294</v>
      </c>
      <c r="B29" s="54" t="s">
        <v>20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54">
        <v>0</v>
      </c>
      <c r="BX29" s="54">
        <v>0</v>
      </c>
      <c r="BY29" s="54">
        <v>0</v>
      </c>
      <c r="BZ29" s="54">
        <v>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0</v>
      </c>
      <c r="CL29" s="54">
        <v>0</v>
      </c>
      <c r="CM29" s="54">
        <v>0</v>
      </c>
      <c r="CN29" s="54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0</v>
      </c>
      <c r="CU29" s="54">
        <v>0</v>
      </c>
      <c r="CV29" s="54">
        <v>0</v>
      </c>
      <c r="CW29" s="54">
        <v>0</v>
      </c>
      <c r="CX29" s="54">
        <v>0</v>
      </c>
      <c r="CY29" s="54">
        <v>0</v>
      </c>
      <c r="CZ29" s="54">
        <v>0</v>
      </c>
      <c r="DA29" s="54">
        <v>0</v>
      </c>
      <c r="DB29" s="54">
        <v>0</v>
      </c>
      <c r="DC29" s="54">
        <v>0</v>
      </c>
      <c r="DD29" s="54">
        <v>0</v>
      </c>
      <c r="DE29" s="54">
        <v>3654522</v>
      </c>
      <c r="DF29" s="54">
        <v>143622</v>
      </c>
      <c r="DG29" s="54">
        <v>3798144</v>
      </c>
      <c r="DH29" s="54">
        <v>0</v>
      </c>
      <c r="DI29" s="54">
        <v>0</v>
      </c>
      <c r="DJ29" s="54">
        <v>3603985</v>
      </c>
      <c r="DK29" s="54">
        <v>53416</v>
      </c>
      <c r="DL29" s="54">
        <v>3657401</v>
      </c>
      <c r="DM29" s="54">
        <v>0</v>
      </c>
      <c r="DN29" s="54">
        <v>13572</v>
      </c>
      <c r="DO29" s="54">
        <v>597117</v>
      </c>
      <c r="DP29" s="54">
        <v>96777</v>
      </c>
      <c r="DQ29" s="54">
        <v>693894</v>
      </c>
      <c r="DR29" s="54">
        <v>0</v>
      </c>
      <c r="DS29" s="54">
        <v>0</v>
      </c>
      <c r="DT29" s="54">
        <v>582097</v>
      </c>
      <c r="DU29" s="54">
        <v>27076</v>
      </c>
      <c r="DV29" s="54">
        <v>609173</v>
      </c>
      <c r="DW29" s="54">
        <v>0</v>
      </c>
      <c r="DX29" s="54">
        <v>3694</v>
      </c>
      <c r="DY29" s="54">
        <v>0</v>
      </c>
      <c r="DZ29" s="54">
        <v>0</v>
      </c>
      <c r="EA29" s="54">
        <v>0</v>
      </c>
      <c r="EB29" s="54">
        <v>0</v>
      </c>
      <c r="EC29" s="54">
        <v>0</v>
      </c>
      <c r="ED29" s="54">
        <v>0</v>
      </c>
      <c r="EE29" s="54">
        <v>0</v>
      </c>
      <c r="EF29" s="54">
        <v>0</v>
      </c>
      <c r="EG29" s="54">
        <v>0</v>
      </c>
      <c r="EH29">
        <v>0</v>
      </c>
      <c r="EI29" s="54">
        <v>0</v>
      </c>
      <c r="EJ29" s="54">
        <v>0</v>
      </c>
      <c r="EK29" s="54">
        <v>0</v>
      </c>
      <c r="EL29" s="54">
        <v>0</v>
      </c>
      <c r="EM29" s="54">
        <v>0</v>
      </c>
      <c r="EN29" s="54">
        <v>0</v>
      </c>
      <c r="EO29" s="54">
        <v>0</v>
      </c>
      <c r="EP29" s="54">
        <v>0</v>
      </c>
      <c r="EQ29" s="54">
        <v>0</v>
      </c>
      <c r="ER29" s="54">
        <v>0</v>
      </c>
      <c r="ES29" s="54">
        <v>0</v>
      </c>
      <c r="ET29" s="54">
        <v>0</v>
      </c>
      <c r="EU29" s="54">
        <v>0</v>
      </c>
      <c r="EV29" s="54">
        <v>0</v>
      </c>
      <c r="EW29" s="54">
        <v>0</v>
      </c>
      <c r="EX29" s="54">
        <v>0</v>
      </c>
      <c r="EY29" s="54">
        <v>0</v>
      </c>
      <c r="EZ29" s="54">
        <v>0</v>
      </c>
      <c r="FA29" s="54">
        <v>0</v>
      </c>
      <c r="FB29" s="54">
        <v>198</v>
      </c>
    </row>
    <row r="30" spans="1:158" x14ac:dyDescent="0.15">
      <c r="A30" s="54" t="str">
        <f>T("473481")</f>
        <v>473481</v>
      </c>
      <c r="B30" s="54" t="s">
        <v>21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4">
        <v>0</v>
      </c>
      <c r="DA30" s="54">
        <v>0</v>
      </c>
      <c r="DB30" s="54">
        <v>0</v>
      </c>
      <c r="DC30" s="54">
        <v>0</v>
      </c>
      <c r="DD30" s="54">
        <v>0</v>
      </c>
      <c r="DE30" s="54">
        <v>1688538</v>
      </c>
      <c r="DF30" s="54">
        <v>17124</v>
      </c>
      <c r="DG30" s="54">
        <v>1705662</v>
      </c>
      <c r="DH30" s="54">
        <v>0</v>
      </c>
      <c r="DI30" s="54">
        <v>0</v>
      </c>
      <c r="DJ30" s="54">
        <v>1676888</v>
      </c>
      <c r="DK30" s="54">
        <v>7124</v>
      </c>
      <c r="DL30" s="54">
        <v>1684012</v>
      </c>
      <c r="DM30" s="54">
        <v>0</v>
      </c>
      <c r="DN30" s="54">
        <v>1923</v>
      </c>
      <c r="DO30" s="54">
        <v>325794</v>
      </c>
      <c r="DP30" s="54">
        <v>57617</v>
      </c>
      <c r="DQ30" s="54">
        <v>383411</v>
      </c>
      <c r="DR30" s="54">
        <v>0</v>
      </c>
      <c r="DS30" s="54">
        <v>0</v>
      </c>
      <c r="DT30" s="54">
        <v>317281</v>
      </c>
      <c r="DU30" s="54">
        <v>19985</v>
      </c>
      <c r="DV30" s="54">
        <v>337266</v>
      </c>
      <c r="DW30" s="54">
        <v>0</v>
      </c>
      <c r="DX30" s="54">
        <v>1929</v>
      </c>
      <c r="DY30" s="54">
        <v>0</v>
      </c>
      <c r="DZ30" s="54">
        <v>0</v>
      </c>
      <c r="EA30" s="54">
        <v>0</v>
      </c>
      <c r="EB30" s="54">
        <v>0</v>
      </c>
      <c r="EC30" s="54">
        <v>0</v>
      </c>
      <c r="ED30" s="54">
        <v>0</v>
      </c>
      <c r="EE30" s="54">
        <v>0</v>
      </c>
      <c r="EF30" s="54">
        <v>0</v>
      </c>
      <c r="EG30" s="54">
        <v>0</v>
      </c>
      <c r="EH30">
        <v>0</v>
      </c>
      <c r="EI30" s="54">
        <v>0</v>
      </c>
      <c r="EJ30" s="54">
        <v>0</v>
      </c>
      <c r="EK30" s="54">
        <v>0</v>
      </c>
      <c r="EL30" s="54">
        <v>0</v>
      </c>
      <c r="EM30" s="54">
        <v>0</v>
      </c>
      <c r="EN30" s="54">
        <v>0</v>
      </c>
      <c r="EO30" s="54">
        <v>0</v>
      </c>
      <c r="EP30" s="54">
        <v>0</v>
      </c>
      <c r="EQ30" s="54">
        <v>0</v>
      </c>
      <c r="ER30" s="54">
        <v>0</v>
      </c>
      <c r="ES30" s="54">
        <v>0</v>
      </c>
      <c r="ET30" s="54">
        <v>0</v>
      </c>
      <c r="EU30" s="54">
        <v>0</v>
      </c>
      <c r="EV30" s="54">
        <v>0</v>
      </c>
      <c r="EW30" s="54">
        <v>0</v>
      </c>
      <c r="EX30" s="54">
        <v>0</v>
      </c>
      <c r="EY30" s="54">
        <v>0</v>
      </c>
      <c r="EZ30" s="54">
        <v>0</v>
      </c>
      <c r="FA30" s="54">
        <v>0</v>
      </c>
      <c r="FB30" s="54">
        <v>0</v>
      </c>
    </row>
    <row r="31" spans="1:158" x14ac:dyDescent="0.15">
      <c r="A31" s="54" t="str">
        <f>T("473502")</f>
        <v>473502</v>
      </c>
      <c r="B31" s="54" t="s">
        <v>22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54">
        <v>0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54">
        <v>0</v>
      </c>
      <c r="CW31" s="54">
        <v>0</v>
      </c>
      <c r="CX31" s="54">
        <v>0</v>
      </c>
      <c r="CY31" s="54">
        <v>0</v>
      </c>
      <c r="CZ31" s="54">
        <v>0</v>
      </c>
      <c r="DA31" s="54">
        <v>0</v>
      </c>
      <c r="DB31" s="54">
        <v>0</v>
      </c>
      <c r="DC31" s="54">
        <v>0</v>
      </c>
      <c r="DD31" s="54">
        <v>0</v>
      </c>
      <c r="DE31" s="54">
        <v>3967762</v>
      </c>
      <c r="DF31" s="54">
        <v>59417</v>
      </c>
      <c r="DG31" s="54">
        <v>4027179</v>
      </c>
      <c r="DH31" s="54">
        <v>0</v>
      </c>
      <c r="DI31" s="54">
        <v>0</v>
      </c>
      <c r="DJ31" s="54">
        <v>3953086</v>
      </c>
      <c r="DK31" s="54">
        <v>31066</v>
      </c>
      <c r="DL31" s="54">
        <v>3984152</v>
      </c>
      <c r="DM31" s="54">
        <v>0</v>
      </c>
      <c r="DN31" s="54">
        <v>1292</v>
      </c>
      <c r="DO31" s="54">
        <v>652112</v>
      </c>
      <c r="DP31" s="54">
        <v>109183</v>
      </c>
      <c r="DQ31" s="54">
        <v>761295</v>
      </c>
      <c r="DR31" s="54">
        <v>0</v>
      </c>
      <c r="DS31" s="54">
        <v>0</v>
      </c>
      <c r="DT31" s="54">
        <v>639598</v>
      </c>
      <c r="DU31" s="54">
        <v>21589</v>
      </c>
      <c r="DV31" s="54">
        <v>661187</v>
      </c>
      <c r="DW31" s="54">
        <v>0</v>
      </c>
      <c r="DX31" s="54">
        <v>0</v>
      </c>
      <c r="DY31" s="54">
        <v>0</v>
      </c>
      <c r="DZ31" s="54">
        <v>0</v>
      </c>
      <c r="EA31" s="54">
        <v>0</v>
      </c>
      <c r="EB31" s="54">
        <v>0</v>
      </c>
      <c r="EC31" s="54">
        <v>0</v>
      </c>
      <c r="ED31" s="54">
        <v>0</v>
      </c>
      <c r="EE31" s="54">
        <v>0</v>
      </c>
      <c r="EF31" s="54">
        <v>0</v>
      </c>
      <c r="EG31" s="54">
        <v>0</v>
      </c>
      <c r="EH31">
        <v>0</v>
      </c>
      <c r="EI31" s="54">
        <v>0</v>
      </c>
      <c r="EJ31" s="54">
        <v>0</v>
      </c>
      <c r="EK31" s="54">
        <v>0</v>
      </c>
      <c r="EL31" s="54">
        <v>0</v>
      </c>
      <c r="EM31" s="54">
        <v>0</v>
      </c>
      <c r="EN31" s="54">
        <v>0</v>
      </c>
      <c r="EO31" s="54">
        <v>0</v>
      </c>
      <c r="EP31" s="54">
        <v>0</v>
      </c>
      <c r="EQ31" s="54">
        <v>0</v>
      </c>
      <c r="ER31" s="54">
        <v>0</v>
      </c>
      <c r="ES31" s="54">
        <v>0</v>
      </c>
      <c r="ET31" s="54">
        <v>0</v>
      </c>
      <c r="EU31" s="54">
        <v>0</v>
      </c>
      <c r="EV31" s="54">
        <v>0</v>
      </c>
      <c r="EW31" s="54">
        <v>0</v>
      </c>
      <c r="EX31" s="54">
        <v>0</v>
      </c>
      <c r="EY31" s="54">
        <v>0</v>
      </c>
      <c r="EZ31" s="54">
        <v>0</v>
      </c>
      <c r="FA31" s="54">
        <v>0</v>
      </c>
      <c r="FB31" s="54">
        <v>0</v>
      </c>
    </row>
    <row r="32" spans="1:158" x14ac:dyDescent="0.15">
      <c r="A32" s="54" t="str">
        <f>T("473537")</f>
        <v>473537</v>
      </c>
      <c r="B32" s="54" t="s">
        <v>23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13741</v>
      </c>
      <c r="CL32" s="54">
        <v>0</v>
      </c>
      <c r="CM32" s="54">
        <v>13741</v>
      </c>
      <c r="CN32" s="54">
        <v>0</v>
      </c>
      <c r="CO32" s="54">
        <v>0</v>
      </c>
      <c r="CP32" s="54">
        <v>13741</v>
      </c>
      <c r="CQ32" s="54">
        <v>0</v>
      </c>
      <c r="CR32" s="54">
        <v>13741</v>
      </c>
      <c r="CS32" s="54">
        <v>0</v>
      </c>
      <c r="CT32" s="54">
        <v>0</v>
      </c>
      <c r="CU32" s="54">
        <v>0</v>
      </c>
      <c r="CV32" s="54">
        <v>0</v>
      </c>
      <c r="CW32" s="54">
        <v>0</v>
      </c>
      <c r="CX32" s="54">
        <v>0</v>
      </c>
      <c r="CY32" s="54">
        <v>0</v>
      </c>
      <c r="CZ32" s="54">
        <v>0</v>
      </c>
      <c r="DA32" s="54">
        <v>0</v>
      </c>
      <c r="DB32" s="54">
        <v>0</v>
      </c>
      <c r="DC32" s="54">
        <v>0</v>
      </c>
      <c r="DD32" s="54">
        <v>0</v>
      </c>
      <c r="DE32" s="54">
        <v>83632</v>
      </c>
      <c r="DF32" s="54">
        <v>4312</v>
      </c>
      <c r="DG32" s="54">
        <v>87944</v>
      </c>
      <c r="DH32" s="54">
        <v>0</v>
      </c>
      <c r="DI32" s="54">
        <v>0</v>
      </c>
      <c r="DJ32" s="54">
        <v>83022</v>
      </c>
      <c r="DK32" s="54">
        <v>3194</v>
      </c>
      <c r="DL32" s="54">
        <v>86216</v>
      </c>
      <c r="DM32" s="54">
        <v>0</v>
      </c>
      <c r="DN32" s="54">
        <v>72</v>
      </c>
      <c r="DO32" s="54">
        <v>11911</v>
      </c>
      <c r="DP32" s="54">
        <v>1815</v>
      </c>
      <c r="DQ32" s="54">
        <v>13726</v>
      </c>
      <c r="DR32" s="54">
        <v>0</v>
      </c>
      <c r="DS32" s="54">
        <v>0</v>
      </c>
      <c r="DT32" s="54">
        <v>11482</v>
      </c>
      <c r="DU32" s="54">
        <v>559</v>
      </c>
      <c r="DV32" s="54">
        <v>12041</v>
      </c>
      <c r="DW32" s="54">
        <v>0</v>
      </c>
      <c r="DX32" s="54">
        <v>206</v>
      </c>
      <c r="DY32" s="54">
        <v>0</v>
      </c>
      <c r="DZ32" s="54">
        <v>0</v>
      </c>
      <c r="EA32" s="54">
        <v>0</v>
      </c>
      <c r="EB32" s="54">
        <v>0</v>
      </c>
      <c r="EC32" s="54">
        <v>0</v>
      </c>
      <c r="ED32" s="54">
        <v>0</v>
      </c>
      <c r="EE32" s="54">
        <v>0</v>
      </c>
      <c r="EF32" s="54">
        <v>0</v>
      </c>
      <c r="EG32" s="54">
        <v>0</v>
      </c>
      <c r="EH32">
        <v>0</v>
      </c>
      <c r="EI32" s="54">
        <v>0</v>
      </c>
      <c r="EJ32" s="54">
        <v>0</v>
      </c>
      <c r="EK32" s="54">
        <v>0</v>
      </c>
      <c r="EL32" s="54">
        <v>0</v>
      </c>
      <c r="EM32" s="54">
        <v>0</v>
      </c>
      <c r="EN32" s="54">
        <v>0</v>
      </c>
      <c r="EO32" s="54">
        <v>0</v>
      </c>
      <c r="EP32" s="54">
        <v>0</v>
      </c>
      <c r="EQ32" s="54">
        <v>0</v>
      </c>
      <c r="ER32" s="54">
        <v>0</v>
      </c>
      <c r="ES32" s="54">
        <v>0</v>
      </c>
      <c r="ET32" s="54">
        <v>0</v>
      </c>
      <c r="EU32" s="54">
        <v>0</v>
      </c>
      <c r="EV32" s="54">
        <v>0</v>
      </c>
      <c r="EW32" s="54">
        <v>0</v>
      </c>
      <c r="EX32" s="54">
        <v>0</v>
      </c>
      <c r="EY32" s="54">
        <v>0</v>
      </c>
      <c r="EZ32" s="54">
        <v>0</v>
      </c>
      <c r="FA32" s="54">
        <v>0</v>
      </c>
      <c r="FB32" s="54">
        <v>0</v>
      </c>
    </row>
    <row r="33" spans="1:158" x14ac:dyDescent="0.15">
      <c r="A33" s="54" t="str">
        <f>T("473545")</f>
        <v>473545</v>
      </c>
      <c r="B33" s="54" t="s">
        <v>24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4">
        <v>0</v>
      </c>
      <c r="DA33" s="54">
        <v>0</v>
      </c>
      <c r="DB33" s="54">
        <v>0</v>
      </c>
      <c r="DC33" s="54">
        <v>0</v>
      </c>
      <c r="DD33" s="54">
        <v>0</v>
      </c>
      <c r="DE33" s="54">
        <v>80934</v>
      </c>
      <c r="DF33" s="54">
        <v>16424</v>
      </c>
      <c r="DG33" s="54">
        <v>97358</v>
      </c>
      <c r="DH33" s="54">
        <v>0</v>
      </c>
      <c r="DI33" s="54">
        <v>0</v>
      </c>
      <c r="DJ33" s="54">
        <v>76115</v>
      </c>
      <c r="DK33" s="54">
        <v>6191</v>
      </c>
      <c r="DL33" s="54">
        <v>82306</v>
      </c>
      <c r="DM33" s="54">
        <v>0</v>
      </c>
      <c r="DN33" s="54">
        <v>0</v>
      </c>
      <c r="DO33" s="54">
        <v>36008</v>
      </c>
      <c r="DP33" s="54">
        <v>3665</v>
      </c>
      <c r="DQ33" s="54">
        <v>39673</v>
      </c>
      <c r="DR33" s="54">
        <v>0</v>
      </c>
      <c r="DS33" s="54">
        <v>0</v>
      </c>
      <c r="DT33" s="54">
        <v>35029</v>
      </c>
      <c r="DU33" s="54">
        <v>1650</v>
      </c>
      <c r="DV33" s="54">
        <v>36679</v>
      </c>
      <c r="DW33" s="54">
        <v>0</v>
      </c>
      <c r="DX33" s="54">
        <v>0</v>
      </c>
      <c r="DY33" s="54">
        <v>0</v>
      </c>
      <c r="DZ33" s="54">
        <v>0</v>
      </c>
      <c r="EA33" s="54">
        <v>0</v>
      </c>
      <c r="EB33" s="54">
        <v>0</v>
      </c>
      <c r="EC33" s="54">
        <v>0</v>
      </c>
      <c r="ED33" s="54">
        <v>0</v>
      </c>
      <c r="EE33" s="54">
        <v>0</v>
      </c>
      <c r="EF33" s="54">
        <v>0</v>
      </c>
      <c r="EG33" s="54">
        <v>0</v>
      </c>
      <c r="EH33">
        <v>0</v>
      </c>
      <c r="EI33" s="54">
        <v>0</v>
      </c>
      <c r="EJ33" s="54">
        <v>0</v>
      </c>
      <c r="EK33" s="54">
        <v>0</v>
      </c>
      <c r="EL33" s="54">
        <v>0</v>
      </c>
      <c r="EM33" s="54">
        <v>0</v>
      </c>
      <c r="EN33" s="54">
        <v>0</v>
      </c>
      <c r="EO33" s="54">
        <v>0</v>
      </c>
      <c r="EP33" s="54">
        <v>0</v>
      </c>
      <c r="EQ33" s="54">
        <v>0</v>
      </c>
      <c r="ER33" s="54">
        <v>0</v>
      </c>
      <c r="ES33" s="54">
        <v>0</v>
      </c>
      <c r="ET33" s="54">
        <v>0</v>
      </c>
      <c r="EU33" s="54">
        <v>0</v>
      </c>
      <c r="EV33" s="54">
        <v>0</v>
      </c>
      <c r="EW33" s="54">
        <v>0</v>
      </c>
      <c r="EX33" s="54">
        <v>0</v>
      </c>
      <c r="EY33" s="54">
        <v>0</v>
      </c>
      <c r="EZ33" s="54">
        <v>0</v>
      </c>
      <c r="FA33" s="54">
        <v>0</v>
      </c>
      <c r="FB33" s="54">
        <v>0</v>
      </c>
    </row>
    <row r="34" spans="1:158" x14ac:dyDescent="0.15">
      <c r="A34" s="54" t="str">
        <f>T("473553")</f>
        <v>473553</v>
      </c>
      <c r="B34" s="54" t="s">
        <v>25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54">
        <v>0</v>
      </c>
      <c r="CW34" s="54">
        <v>0</v>
      </c>
      <c r="CX34" s="54">
        <v>0</v>
      </c>
      <c r="CY34" s="54">
        <v>0</v>
      </c>
      <c r="CZ34" s="54">
        <v>0</v>
      </c>
      <c r="DA34" s="54">
        <v>0</v>
      </c>
      <c r="DB34" s="54">
        <v>0</v>
      </c>
      <c r="DC34" s="54">
        <v>0</v>
      </c>
      <c r="DD34" s="54">
        <v>0</v>
      </c>
      <c r="DE34" s="54">
        <v>53600</v>
      </c>
      <c r="DF34" s="54">
        <v>19150</v>
      </c>
      <c r="DG34" s="54">
        <v>72750</v>
      </c>
      <c r="DH34" s="54">
        <v>0</v>
      </c>
      <c r="DI34" s="54">
        <v>0</v>
      </c>
      <c r="DJ34" s="54">
        <v>50779</v>
      </c>
      <c r="DK34" s="54">
        <v>5550</v>
      </c>
      <c r="DL34" s="54">
        <v>56329</v>
      </c>
      <c r="DM34" s="54">
        <v>0</v>
      </c>
      <c r="DN34" s="54">
        <v>4733</v>
      </c>
      <c r="DO34" s="54">
        <v>7588</v>
      </c>
      <c r="DP34" s="54">
        <v>837</v>
      </c>
      <c r="DQ34" s="54">
        <v>8425</v>
      </c>
      <c r="DR34" s="54">
        <v>0</v>
      </c>
      <c r="DS34" s="54">
        <v>0</v>
      </c>
      <c r="DT34" s="54">
        <v>7503</v>
      </c>
      <c r="DU34" s="54">
        <v>331</v>
      </c>
      <c r="DV34" s="54">
        <v>7834</v>
      </c>
      <c r="DW34" s="54">
        <v>0</v>
      </c>
      <c r="DX34" s="54">
        <v>120</v>
      </c>
      <c r="DY34" s="54">
        <v>0</v>
      </c>
      <c r="DZ34" s="54">
        <v>0</v>
      </c>
      <c r="EA34" s="54">
        <v>0</v>
      </c>
      <c r="EB34" s="54">
        <v>0</v>
      </c>
      <c r="EC34" s="54">
        <v>0</v>
      </c>
      <c r="ED34" s="54">
        <v>0</v>
      </c>
      <c r="EE34" s="54">
        <v>0</v>
      </c>
      <c r="EF34" s="54">
        <v>0</v>
      </c>
      <c r="EG34" s="54">
        <v>0</v>
      </c>
      <c r="EH34">
        <v>0</v>
      </c>
      <c r="EI34" s="54">
        <v>0</v>
      </c>
      <c r="EJ34" s="54">
        <v>0</v>
      </c>
      <c r="EK34" s="54">
        <v>0</v>
      </c>
      <c r="EL34" s="54">
        <v>0</v>
      </c>
      <c r="EM34" s="54">
        <v>0</v>
      </c>
      <c r="EN34" s="54">
        <v>0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</v>
      </c>
      <c r="EV34" s="54">
        <v>0</v>
      </c>
      <c r="EW34" s="54">
        <v>0</v>
      </c>
      <c r="EX34" s="54">
        <v>0</v>
      </c>
      <c r="EY34" s="54">
        <v>0</v>
      </c>
      <c r="EZ34" s="54">
        <v>0</v>
      </c>
      <c r="FA34" s="54">
        <v>0</v>
      </c>
      <c r="FB34" s="54">
        <v>0</v>
      </c>
    </row>
    <row r="35" spans="1:158" x14ac:dyDescent="0.15">
      <c r="A35" s="54" t="str">
        <f>T("473561")</f>
        <v>473561</v>
      </c>
      <c r="B35" s="54" t="s">
        <v>26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54">
        <v>0</v>
      </c>
      <c r="CW35" s="54">
        <v>0</v>
      </c>
      <c r="CX35" s="54">
        <v>0</v>
      </c>
      <c r="CY35" s="54">
        <v>0</v>
      </c>
      <c r="CZ35" s="54">
        <v>0</v>
      </c>
      <c r="DA35" s="54">
        <v>0</v>
      </c>
      <c r="DB35" s="54">
        <v>0</v>
      </c>
      <c r="DC35" s="54">
        <v>0</v>
      </c>
      <c r="DD35" s="54">
        <v>0</v>
      </c>
      <c r="DE35" s="54">
        <v>25770</v>
      </c>
      <c r="DF35" s="54">
        <v>1738</v>
      </c>
      <c r="DG35" s="54">
        <v>27508</v>
      </c>
      <c r="DH35" s="54">
        <v>0</v>
      </c>
      <c r="DI35" s="54">
        <v>0</v>
      </c>
      <c r="DJ35" s="54">
        <v>25257</v>
      </c>
      <c r="DK35" s="54">
        <v>466</v>
      </c>
      <c r="DL35" s="54">
        <v>25723</v>
      </c>
      <c r="DM35" s="54">
        <v>0</v>
      </c>
      <c r="DN35" s="54">
        <v>242</v>
      </c>
      <c r="DO35" s="54">
        <v>6913</v>
      </c>
      <c r="DP35" s="54">
        <v>1771</v>
      </c>
      <c r="DQ35" s="54">
        <v>8684</v>
      </c>
      <c r="DR35" s="54">
        <v>0</v>
      </c>
      <c r="DS35" s="54">
        <v>0</v>
      </c>
      <c r="DT35" s="54">
        <v>6099</v>
      </c>
      <c r="DU35" s="54">
        <v>386</v>
      </c>
      <c r="DV35" s="54">
        <v>6485</v>
      </c>
      <c r="DW35" s="54">
        <v>0</v>
      </c>
      <c r="DX35" s="54">
        <v>325</v>
      </c>
      <c r="DY35" s="54">
        <v>0</v>
      </c>
      <c r="DZ35" s="54">
        <v>0</v>
      </c>
      <c r="EA35" s="54">
        <v>0</v>
      </c>
      <c r="EB35" s="54">
        <v>0</v>
      </c>
      <c r="EC35" s="54">
        <v>0</v>
      </c>
      <c r="ED35" s="54">
        <v>0</v>
      </c>
      <c r="EE35" s="54">
        <v>0</v>
      </c>
      <c r="EF35" s="54">
        <v>0</v>
      </c>
      <c r="EG35" s="54">
        <v>0</v>
      </c>
      <c r="EH35">
        <v>0</v>
      </c>
      <c r="EI35" s="54">
        <v>0</v>
      </c>
      <c r="EJ35" s="54">
        <v>0</v>
      </c>
      <c r="EK35" s="54">
        <v>0</v>
      </c>
      <c r="EL35" s="54">
        <v>0</v>
      </c>
      <c r="EM35" s="54">
        <v>0</v>
      </c>
      <c r="EN35" s="54">
        <v>0</v>
      </c>
      <c r="EO35" s="54">
        <v>0</v>
      </c>
      <c r="EP35" s="54">
        <v>0</v>
      </c>
      <c r="EQ35" s="54">
        <v>0</v>
      </c>
      <c r="ER35" s="54">
        <v>0</v>
      </c>
      <c r="ES35" s="54">
        <v>0</v>
      </c>
      <c r="ET35" s="54">
        <v>0</v>
      </c>
      <c r="EU35" s="54">
        <v>0</v>
      </c>
      <c r="EV35" s="54">
        <v>0</v>
      </c>
      <c r="EW35" s="54">
        <v>0</v>
      </c>
      <c r="EX35" s="54">
        <v>0</v>
      </c>
      <c r="EY35" s="54">
        <v>0</v>
      </c>
      <c r="EZ35" s="54">
        <v>0</v>
      </c>
      <c r="FA35" s="54">
        <v>0</v>
      </c>
      <c r="FB35" s="54">
        <v>0</v>
      </c>
    </row>
    <row r="36" spans="1:158" x14ac:dyDescent="0.15">
      <c r="A36" s="54" t="str">
        <f>T("473570")</f>
        <v>473570</v>
      </c>
      <c r="B36" s="54" t="s">
        <v>27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54"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54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4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54">
        <v>0</v>
      </c>
      <c r="CW36" s="54">
        <v>0</v>
      </c>
      <c r="CX36" s="54">
        <v>0</v>
      </c>
      <c r="CY36" s="54">
        <v>0</v>
      </c>
      <c r="CZ36" s="54">
        <v>0</v>
      </c>
      <c r="DA36" s="54">
        <v>0</v>
      </c>
      <c r="DB36" s="54">
        <v>0</v>
      </c>
      <c r="DC36" s="54">
        <v>0</v>
      </c>
      <c r="DD36" s="54">
        <v>0</v>
      </c>
      <c r="DE36" s="54">
        <v>181122</v>
      </c>
      <c r="DF36" s="54">
        <v>10553</v>
      </c>
      <c r="DG36" s="54">
        <v>191675</v>
      </c>
      <c r="DH36" s="54">
        <v>0</v>
      </c>
      <c r="DI36" s="54">
        <v>0</v>
      </c>
      <c r="DJ36" s="54">
        <v>178939</v>
      </c>
      <c r="DK36" s="54">
        <v>1002</v>
      </c>
      <c r="DL36" s="54">
        <v>179941</v>
      </c>
      <c r="DM36" s="54">
        <v>0</v>
      </c>
      <c r="DN36" s="54">
        <v>129</v>
      </c>
      <c r="DO36" s="54">
        <v>30188</v>
      </c>
      <c r="DP36" s="54">
        <v>7610</v>
      </c>
      <c r="DQ36" s="54">
        <v>37798</v>
      </c>
      <c r="DR36" s="54">
        <v>0</v>
      </c>
      <c r="DS36" s="54">
        <v>0</v>
      </c>
      <c r="DT36" s="54">
        <v>27749</v>
      </c>
      <c r="DU36" s="54">
        <v>692</v>
      </c>
      <c r="DV36" s="54">
        <v>28441</v>
      </c>
      <c r="DW36" s="54">
        <v>0</v>
      </c>
      <c r="DX36" s="54">
        <v>343</v>
      </c>
      <c r="DY36" s="54">
        <v>0</v>
      </c>
      <c r="DZ36" s="54">
        <v>0</v>
      </c>
      <c r="EA36" s="54">
        <v>0</v>
      </c>
      <c r="EB36" s="54">
        <v>0</v>
      </c>
      <c r="EC36" s="54">
        <v>0</v>
      </c>
      <c r="ED36" s="54">
        <v>0</v>
      </c>
      <c r="EE36" s="54">
        <v>0</v>
      </c>
      <c r="EF36" s="54">
        <v>0</v>
      </c>
      <c r="EG36" s="54">
        <v>0</v>
      </c>
      <c r="EH36">
        <v>0</v>
      </c>
      <c r="EI36" s="54">
        <v>0</v>
      </c>
      <c r="EJ36" s="54">
        <v>0</v>
      </c>
      <c r="EK36" s="54">
        <v>0</v>
      </c>
      <c r="EL36" s="54">
        <v>0</v>
      </c>
      <c r="EM36" s="54">
        <v>0</v>
      </c>
      <c r="EN36" s="54">
        <v>0</v>
      </c>
      <c r="EO36" s="54">
        <v>0</v>
      </c>
      <c r="EP36" s="54">
        <v>0</v>
      </c>
      <c r="EQ36" s="54">
        <v>0</v>
      </c>
      <c r="ER36" s="54">
        <v>0</v>
      </c>
      <c r="ES36" s="54">
        <v>0</v>
      </c>
      <c r="ET36" s="54">
        <v>0</v>
      </c>
      <c r="EU36" s="54">
        <v>0</v>
      </c>
      <c r="EV36" s="54">
        <v>0</v>
      </c>
      <c r="EW36" s="54">
        <v>0</v>
      </c>
      <c r="EX36" s="54">
        <v>0</v>
      </c>
      <c r="EY36" s="54">
        <v>0</v>
      </c>
      <c r="EZ36" s="54">
        <v>0</v>
      </c>
      <c r="FA36" s="54">
        <v>0</v>
      </c>
      <c r="FB36" s="54">
        <v>0</v>
      </c>
    </row>
    <row r="37" spans="1:158" x14ac:dyDescent="0.15">
      <c r="A37" s="54" t="str">
        <f>T("473588")</f>
        <v>473588</v>
      </c>
      <c r="B37" s="54" t="s">
        <v>28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54">
        <v>0</v>
      </c>
      <c r="BY37" s="54">
        <v>0</v>
      </c>
      <c r="BZ37" s="54">
        <v>0</v>
      </c>
      <c r="CA37" s="54">
        <v>0</v>
      </c>
      <c r="CB37" s="54">
        <v>0</v>
      </c>
      <c r="CC37" s="54">
        <v>0</v>
      </c>
      <c r="CD37" s="54">
        <v>0</v>
      </c>
      <c r="CE37" s="54">
        <v>0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54">
        <v>0</v>
      </c>
      <c r="CW37" s="54">
        <v>0</v>
      </c>
      <c r="CX37" s="54">
        <v>0</v>
      </c>
      <c r="CY37" s="54">
        <v>0</v>
      </c>
      <c r="CZ37" s="54">
        <v>0</v>
      </c>
      <c r="DA37" s="54">
        <v>0</v>
      </c>
      <c r="DB37" s="54">
        <v>0</v>
      </c>
      <c r="DC37" s="54">
        <v>0</v>
      </c>
      <c r="DD37" s="54">
        <v>0</v>
      </c>
      <c r="DE37" s="54">
        <v>94832</v>
      </c>
      <c r="DF37" s="54">
        <v>2049</v>
      </c>
      <c r="DG37" s="54">
        <v>96881</v>
      </c>
      <c r="DH37" s="54">
        <v>0</v>
      </c>
      <c r="DI37" s="54">
        <v>0</v>
      </c>
      <c r="DJ37" s="54">
        <v>93459</v>
      </c>
      <c r="DK37" s="54">
        <v>644</v>
      </c>
      <c r="DL37" s="54">
        <v>94103</v>
      </c>
      <c r="DM37" s="54">
        <v>0</v>
      </c>
      <c r="DN37" s="54">
        <v>47</v>
      </c>
      <c r="DO37" s="54">
        <v>11356</v>
      </c>
      <c r="DP37" s="54">
        <v>138</v>
      </c>
      <c r="DQ37" s="54">
        <v>11494</v>
      </c>
      <c r="DR37" s="54">
        <v>0</v>
      </c>
      <c r="DS37" s="54">
        <v>0</v>
      </c>
      <c r="DT37" s="54">
        <v>11356</v>
      </c>
      <c r="DU37" s="54">
        <v>138</v>
      </c>
      <c r="DV37" s="54">
        <v>11494</v>
      </c>
      <c r="DW37" s="54">
        <v>0</v>
      </c>
      <c r="DX37" s="54">
        <v>0</v>
      </c>
      <c r="DY37" s="54">
        <v>0</v>
      </c>
      <c r="DZ37" s="54">
        <v>0</v>
      </c>
      <c r="EA37" s="54">
        <v>0</v>
      </c>
      <c r="EB37" s="54">
        <v>0</v>
      </c>
      <c r="EC37" s="54">
        <v>0</v>
      </c>
      <c r="ED37" s="54">
        <v>0</v>
      </c>
      <c r="EE37" s="54">
        <v>0</v>
      </c>
      <c r="EF37" s="54">
        <v>0</v>
      </c>
      <c r="EG37" s="54">
        <v>0</v>
      </c>
      <c r="EH37">
        <v>0</v>
      </c>
      <c r="EI37" s="54">
        <v>0</v>
      </c>
      <c r="EJ37" s="54">
        <v>0</v>
      </c>
      <c r="EK37" s="54">
        <v>0</v>
      </c>
      <c r="EL37" s="54">
        <v>0</v>
      </c>
      <c r="EM37" s="54">
        <v>0</v>
      </c>
      <c r="EN37" s="54">
        <v>0</v>
      </c>
      <c r="EO37" s="54">
        <v>0</v>
      </c>
      <c r="EP37" s="54">
        <v>0</v>
      </c>
      <c r="EQ37" s="54">
        <v>0</v>
      </c>
      <c r="ER37" s="54">
        <v>0</v>
      </c>
      <c r="ES37" s="54">
        <v>0</v>
      </c>
      <c r="ET37" s="54">
        <v>0</v>
      </c>
      <c r="EU37" s="54">
        <v>0</v>
      </c>
      <c r="EV37" s="54">
        <v>0</v>
      </c>
      <c r="EW37" s="54">
        <v>0</v>
      </c>
      <c r="EX37" s="54">
        <v>0</v>
      </c>
      <c r="EY37" s="54">
        <v>0</v>
      </c>
      <c r="EZ37" s="54">
        <v>0</v>
      </c>
      <c r="FA37" s="54">
        <v>0</v>
      </c>
      <c r="FB37" s="54">
        <v>0</v>
      </c>
    </row>
    <row r="38" spans="1:158" x14ac:dyDescent="0.15">
      <c r="A38" s="54" t="str">
        <f>T("473596")</f>
        <v>473596</v>
      </c>
      <c r="B38" s="54" t="s">
        <v>29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0</v>
      </c>
      <c r="CC38" s="54">
        <v>0</v>
      </c>
      <c r="CD38" s="54">
        <v>0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3389</v>
      </c>
      <c r="CL38" s="54">
        <v>0</v>
      </c>
      <c r="CM38" s="54">
        <v>3389</v>
      </c>
      <c r="CN38" s="54">
        <v>0</v>
      </c>
      <c r="CO38" s="54">
        <v>0</v>
      </c>
      <c r="CP38" s="54">
        <v>3389</v>
      </c>
      <c r="CQ38" s="54">
        <v>0</v>
      </c>
      <c r="CR38" s="54">
        <v>3389</v>
      </c>
      <c r="CS38" s="54">
        <v>0</v>
      </c>
      <c r="CT38" s="54">
        <v>0</v>
      </c>
      <c r="CU38" s="54">
        <v>0</v>
      </c>
      <c r="CV38" s="54">
        <v>0</v>
      </c>
      <c r="CW38" s="54">
        <v>0</v>
      </c>
      <c r="CX38" s="54">
        <v>0</v>
      </c>
      <c r="CY38" s="54">
        <v>0</v>
      </c>
      <c r="CZ38" s="54">
        <v>0</v>
      </c>
      <c r="DA38" s="54">
        <v>0</v>
      </c>
      <c r="DB38" s="54">
        <v>0</v>
      </c>
      <c r="DC38" s="54">
        <v>0</v>
      </c>
      <c r="DD38" s="54">
        <v>0</v>
      </c>
      <c r="DE38" s="54">
        <v>84812</v>
      </c>
      <c r="DF38" s="54">
        <v>13003</v>
      </c>
      <c r="DG38" s="54">
        <v>97815</v>
      </c>
      <c r="DH38" s="54">
        <v>0</v>
      </c>
      <c r="DI38" s="54">
        <v>0</v>
      </c>
      <c r="DJ38" s="54">
        <v>82291</v>
      </c>
      <c r="DK38" s="54">
        <v>2060</v>
      </c>
      <c r="DL38" s="54">
        <v>84351</v>
      </c>
      <c r="DM38" s="54">
        <v>0</v>
      </c>
      <c r="DN38" s="54">
        <v>578</v>
      </c>
      <c r="DO38" s="54">
        <v>19535</v>
      </c>
      <c r="DP38" s="54">
        <v>4177</v>
      </c>
      <c r="DQ38" s="54">
        <v>23712</v>
      </c>
      <c r="DR38" s="54">
        <v>0</v>
      </c>
      <c r="DS38" s="54">
        <v>0</v>
      </c>
      <c r="DT38" s="54">
        <v>18144</v>
      </c>
      <c r="DU38" s="54">
        <v>1991</v>
      </c>
      <c r="DV38" s="54">
        <v>20135</v>
      </c>
      <c r="DW38" s="54">
        <v>0</v>
      </c>
      <c r="DX38" s="54">
        <v>0</v>
      </c>
      <c r="DY38" s="54">
        <v>0</v>
      </c>
      <c r="DZ38" s="54">
        <v>0</v>
      </c>
      <c r="EA38" s="54">
        <v>0</v>
      </c>
      <c r="EB38" s="54">
        <v>0</v>
      </c>
      <c r="EC38" s="54">
        <v>0</v>
      </c>
      <c r="ED38" s="54">
        <v>0</v>
      </c>
      <c r="EE38" s="54">
        <v>0</v>
      </c>
      <c r="EF38" s="54">
        <v>0</v>
      </c>
      <c r="EG38" s="54">
        <v>0</v>
      </c>
      <c r="EH38">
        <v>0</v>
      </c>
      <c r="EI38" s="54">
        <v>0</v>
      </c>
      <c r="EJ38" s="54">
        <v>0</v>
      </c>
      <c r="EK38" s="54">
        <v>0</v>
      </c>
      <c r="EL38" s="54">
        <v>0</v>
      </c>
      <c r="EM38" s="54">
        <v>0</v>
      </c>
      <c r="EN38" s="54">
        <v>0</v>
      </c>
      <c r="EO38" s="54">
        <v>0</v>
      </c>
      <c r="EP38" s="54">
        <v>0</v>
      </c>
      <c r="EQ38" s="54">
        <v>0</v>
      </c>
      <c r="ER38" s="54">
        <v>0</v>
      </c>
      <c r="ES38" s="54">
        <v>0</v>
      </c>
      <c r="ET38" s="54">
        <v>0</v>
      </c>
      <c r="EU38" s="54">
        <v>0</v>
      </c>
      <c r="EV38" s="54">
        <v>0</v>
      </c>
      <c r="EW38" s="54">
        <v>0</v>
      </c>
      <c r="EX38" s="54">
        <v>0</v>
      </c>
      <c r="EY38" s="54">
        <v>0</v>
      </c>
      <c r="EZ38" s="54">
        <v>0</v>
      </c>
      <c r="FA38" s="54">
        <v>0</v>
      </c>
      <c r="FB38" s="54">
        <v>0</v>
      </c>
    </row>
    <row r="39" spans="1:158" x14ac:dyDescent="0.15">
      <c r="A39" s="54" t="str">
        <f>T("473600")</f>
        <v>473600</v>
      </c>
      <c r="B39" s="54" t="s">
        <v>30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v>0</v>
      </c>
      <c r="CK39" s="54">
        <v>4236</v>
      </c>
      <c r="CL39" s="54">
        <v>0</v>
      </c>
      <c r="CM39" s="54">
        <v>4236</v>
      </c>
      <c r="CN39" s="54">
        <v>0</v>
      </c>
      <c r="CO39" s="54">
        <v>0</v>
      </c>
      <c r="CP39" s="54">
        <v>4236</v>
      </c>
      <c r="CQ39" s="54">
        <v>0</v>
      </c>
      <c r="CR39" s="54">
        <v>4236</v>
      </c>
      <c r="CS39" s="54">
        <v>0</v>
      </c>
      <c r="CT39" s="54">
        <v>0</v>
      </c>
      <c r="CU39" s="54">
        <v>0</v>
      </c>
      <c r="CV39" s="54">
        <v>0</v>
      </c>
      <c r="CW39" s="54">
        <v>0</v>
      </c>
      <c r="CX39" s="54">
        <v>0</v>
      </c>
      <c r="CY39" s="54">
        <v>0</v>
      </c>
      <c r="CZ39" s="54">
        <v>0</v>
      </c>
      <c r="DA39" s="54">
        <v>0</v>
      </c>
      <c r="DB39" s="54">
        <v>0</v>
      </c>
      <c r="DC39" s="54">
        <v>0</v>
      </c>
      <c r="DD39" s="54">
        <v>0</v>
      </c>
      <c r="DE39" s="54">
        <v>117520</v>
      </c>
      <c r="DF39" s="54">
        <v>28379</v>
      </c>
      <c r="DG39" s="54">
        <v>145899</v>
      </c>
      <c r="DH39" s="54">
        <v>0</v>
      </c>
      <c r="DI39" s="54">
        <v>0</v>
      </c>
      <c r="DJ39" s="54">
        <v>112063</v>
      </c>
      <c r="DK39" s="54">
        <v>5819</v>
      </c>
      <c r="DL39" s="54">
        <v>117882</v>
      </c>
      <c r="DM39" s="54">
        <v>0</v>
      </c>
      <c r="DN39" s="54">
        <v>3212</v>
      </c>
      <c r="DO39" s="54">
        <v>27431</v>
      </c>
      <c r="DP39" s="54">
        <v>17988</v>
      </c>
      <c r="DQ39" s="54">
        <v>45419</v>
      </c>
      <c r="DR39" s="54">
        <v>0</v>
      </c>
      <c r="DS39" s="54">
        <v>0</v>
      </c>
      <c r="DT39" s="54">
        <v>25008</v>
      </c>
      <c r="DU39" s="54">
        <v>1902</v>
      </c>
      <c r="DV39" s="54">
        <v>26910</v>
      </c>
      <c r="DW39" s="54">
        <v>0</v>
      </c>
      <c r="DX39" s="54">
        <v>9146</v>
      </c>
      <c r="DY39" s="54">
        <v>0</v>
      </c>
      <c r="DZ39" s="54">
        <v>0</v>
      </c>
      <c r="EA39" s="54">
        <v>0</v>
      </c>
      <c r="EB39" s="54">
        <v>0</v>
      </c>
      <c r="EC39" s="54">
        <v>0</v>
      </c>
      <c r="ED39" s="54">
        <v>0</v>
      </c>
      <c r="EE39" s="54">
        <v>0</v>
      </c>
      <c r="EF39" s="54">
        <v>0</v>
      </c>
      <c r="EG39" s="54">
        <v>0</v>
      </c>
      <c r="EH39">
        <v>0</v>
      </c>
      <c r="EI39" s="54">
        <v>0</v>
      </c>
      <c r="EJ39" s="54">
        <v>0</v>
      </c>
      <c r="EK39" s="54">
        <v>0</v>
      </c>
      <c r="EL39" s="54">
        <v>0</v>
      </c>
      <c r="EM39" s="54">
        <v>0</v>
      </c>
      <c r="EN39" s="54">
        <v>0</v>
      </c>
      <c r="EO39" s="54">
        <v>0</v>
      </c>
      <c r="EP39" s="54">
        <v>0</v>
      </c>
      <c r="EQ39" s="54">
        <v>0</v>
      </c>
      <c r="ER39" s="54">
        <v>0</v>
      </c>
      <c r="ES39" s="54">
        <v>0</v>
      </c>
      <c r="ET39" s="54">
        <v>0</v>
      </c>
      <c r="EU39" s="54">
        <v>0</v>
      </c>
      <c r="EV39" s="54">
        <v>0</v>
      </c>
      <c r="EW39" s="54">
        <v>0</v>
      </c>
      <c r="EX39" s="54">
        <v>0</v>
      </c>
      <c r="EY39" s="54">
        <v>0</v>
      </c>
      <c r="EZ39" s="54">
        <v>0</v>
      </c>
      <c r="FA39" s="54">
        <v>0</v>
      </c>
      <c r="FB39" s="54">
        <v>0</v>
      </c>
    </row>
    <row r="40" spans="1:158" x14ac:dyDescent="0.15">
      <c r="A40" s="54" t="str">
        <f>T("473618")</f>
        <v>473618</v>
      </c>
      <c r="B40" s="54" t="s">
        <v>71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0</v>
      </c>
      <c r="CN40" s="54">
        <v>0</v>
      </c>
      <c r="CO40" s="54">
        <v>0</v>
      </c>
      <c r="CP40" s="54">
        <v>0</v>
      </c>
      <c r="CQ40" s="54">
        <v>0</v>
      </c>
      <c r="CR40" s="54">
        <v>0</v>
      </c>
      <c r="CS40" s="54">
        <v>0</v>
      </c>
      <c r="CT40" s="54">
        <v>0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0</v>
      </c>
      <c r="DA40" s="54">
        <v>0</v>
      </c>
      <c r="DB40" s="54">
        <v>0</v>
      </c>
      <c r="DC40" s="54">
        <v>0</v>
      </c>
      <c r="DD40" s="54">
        <v>0</v>
      </c>
      <c r="DE40" s="54">
        <v>676003</v>
      </c>
      <c r="DF40" s="54">
        <v>44170</v>
      </c>
      <c r="DG40" s="54">
        <v>720173</v>
      </c>
      <c r="DH40" s="54">
        <v>0</v>
      </c>
      <c r="DI40" s="54">
        <v>0</v>
      </c>
      <c r="DJ40" s="54">
        <v>655166</v>
      </c>
      <c r="DK40" s="54">
        <v>12746</v>
      </c>
      <c r="DL40" s="54">
        <v>667912</v>
      </c>
      <c r="DM40" s="54">
        <v>0</v>
      </c>
      <c r="DN40" s="54">
        <v>6908</v>
      </c>
      <c r="DO40" s="54">
        <v>170707</v>
      </c>
      <c r="DP40" s="54">
        <v>49152</v>
      </c>
      <c r="DQ40" s="54">
        <v>219859</v>
      </c>
      <c r="DR40" s="54">
        <v>0</v>
      </c>
      <c r="DS40" s="54">
        <v>0</v>
      </c>
      <c r="DT40" s="54">
        <v>156462</v>
      </c>
      <c r="DU40" s="54">
        <v>10088</v>
      </c>
      <c r="DV40" s="54">
        <v>166550</v>
      </c>
      <c r="DW40" s="54">
        <v>0</v>
      </c>
      <c r="DX40" s="54">
        <v>4215</v>
      </c>
      <c r="DY40" s="54">
        <v>0</v>
      </c>
      <c r="DZ40" s="54">
        <v>0</v>
      </c>
      <c r="EA40" s="54">
        <v>0</v>
      </c>
      <c r="EB40" s="54">
        <v>0</v>
      </c>
      <c r="EC40" s="54">
        <v>0</v>
      </c>
      <c r="ED40" s="54">
        <v>0</v>
      </c>
      <c r="EE40" s="54">
        <v>0</v>
      </c>
      <c r="EF40" s="54">
        <v>0</v>
      </c>
      <c r="EG40" s="54">
        <v>0</v>
      </c>
      <c r="EH40">
        <v>0</v>
      </c>
      <c r="EI40" s="54">
        <v>0</v>
      </c>
      <c r="EJ40" s="54">
        <v>0</v>
      </c>
      <c r="EK40" s="54">
        <v>0</v>
      </c>
      <c r="EL40" s="54">
        <v>0</v>
      </c>
      <c r="EM40" s="54">
        <v>0</v>
      </c>
      <c r="EN40" s="54">
        <v>0</v>
      </c>
      <c r="EO40" s="54">
        <v>0</v>
      </c>
      <c r="EP40" s="54">
        <v>0</v>
      </c>
      <c r="EQ40" s="54">
        <v>0</v>
      </c>
      <c r="ER40" s="54">
        <v>0</v>
      </c>
      <c r="ES40" s="54">
        <v>0</v>
      </c>
      <c r="ET40" s="54">
        <v>0</v>
      </c>
      <c r="EU40" s="54">
        <v>0</v>
      </c>
      <c r="EV40" s="54">
        <v>0</v>
      </c>
      <c r="EW40" s="54">
        <v>0</v>
      </c>
      <c r="EX40" s="54">
        <v>0</v>
      </c>
      <c r="EY40" s="54">
        <v>0</v>
      </c>
      <c r="EZ40" s="54">
        <v>0</v>
      </c>
      <c r="FA40" s="54">
        <v>0</v>
      </c>
      <c r="FB40" s="54">
        <v>0</v>
      </c>
    </row>
    <row r="41" spans="1:158" x14ac:dyDescent="0.15">
      <c r="A41" s="54" t="str">
        <f>T("473626")</f>
        <v>473626</v>
      </c>
      <c r="B41" s="54" t="s">
        <v>72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  <c r="CC41" s="54">
        <v>0</v>
      </c>
      <c r="CD41" s="54">
        <v>0</v>
      </c>
      <c r="CE41" s="54">
        <v>0</v>
      </c>
      <c r="CF41" s="54">
        <v>0</v>
      </c>
      <c r="CG41" s="54">
        <v>0</v>
      </c>
      <c r="CH41" s="54">
        <v>0</v>
      </c>
      <c r="CI41" s="54">
        <v>0</v>
      </c>
      <c r="CJ41" s="54">
        <v>0</v>
      </c>
      <c r="CK41" s="54">
        <v>0</v>
      </c>
      <c r="CL41" s="54">
        <v>0</v>
      </c>
      <c r="CM41" s="54">
        <v>0</v>
      </c>
      <c r="CN41" s="54">
        <v>0</v>
      </c>
      <c r="CO41" s="54">
        <v>0</v>
      </c>
      <c r="CP41" s="54">
        <v>0</v>
      </c>
      <c r="CQ41" s="54">
        <v>0</v>
      </c>
      <c r="CR41" s="54">
        <v>0</v>
      </c>
      <c r="CS41" s="54">
        <v>0</v>
      </c>
      <c r="CT41" s="54">
        <v>0</v>
      </c>
      <c r="CU41" s="54">
        <v>0</v>
      </c>
      <c r="CV41" s="54">
        <v>0</v>
      </c>
      <c r="CW41" s="54">
        <v>0</v>
      </c>
      <c r="CX41" s="54">
        <v>0</v>
      </c>
      <c r="CY41" s="54">
        <v>0</v>
      </c>
      <c r="CZ41" s="54">
        <v>0</v>
      </c>
      <c r="DA41" s="54">
        <v>0</v>
      </c>
      <c r="DB41" s="54">
        <v>0</v>
      </c>
      <c r="DC41" s="54">
        <v>0</v>
      </c>
      <c r="DD41" s="54">
        <v>0</v>
      </c>
      <c r="DE41" s="54">
        <v>2429411</v>
      </c>
      <c r="DF41" s="54">
        <v>97833</v>
      </c>
      <c r="DG41" s="54">
        <v>2527244</v>
      </c>
      <c r="DH41" s="54">
        <v>0</v>
      </c>
      <c r="DI41" s="54">
        <v>0</v>
      </c>
      <c r="DJ41" s="54">
        <v>2388038</v>
      </c>
      <c r="DK41" s="54">
        <v>35574</v>
      </c>
      <c r="DL41" s="54">
        <v>2423612</v>
      </c>
      <c r="DM41" s="54">
        <v>0</v>
      </c>
      <c r="DN41" s="54">
        <v>3512</v>
      </c>
      <c r="DO41" s="54">
        <v>530784</v>
      </c>
      <c r="DP41" s="54">
        <v>69759</v>
      </c>
      <c r="DQ41" s="54">
        <v>600543</v>
      </c>
      <c r="DR41" s="54">
        <v>0</v>
      </c>
      <c r="DS41" s="54">
        <v>0</v>
      </c>
      <c r="DT41" s="54">
        <v>507044</v>
      </c>
      <c r="DU41" s="54">
        <v>20586</v>
      </c>
      <c r="DV41" s="54">
        <v>527630</v>
      </c>
      <c r="DW41" s="54">
        <v>0</v>
      </c>
      <c r="DX41" s="54">
        <v>2579</v>
      </c>
      <c r="DY41" s="54">
        <v>0</v>
      </c>
      <c r="DZ41" s="54">
        <v>0</v>
      </c>
      <c r="EA41" s="54">
        <v>0</v>
      </c>
      <c r="EB41" s="54">
        <v>0</v>
      </c>
      <c r="EC41" s="54">
        <v>0</v>
      </c>
      <c r="ED41" s="54">
        <v>0</v>
      </c>
      <c r="EE41" s="54">
        <v>0</v>
      </c>
      <c r="EF41" s="54">
        <v>0</v>
      </c>
      <c r="EG41" s="54">
        <v>0</v>
      </c>
      <c r="EH41">
        <v>0</v>
      </c>
      <c r="EI41" s="54">
        <v>0</v>
      </c>
      <c r="EJ41" s="54">
        <v>0</v>
      </c>
      <c r="EK41" s="54">
        <v>0</v>
      </c>
      <c r="EL41" s="54">
        <v>0</v>
      </c>
      <c r="EM41" s="54">
        <v>0</v>
      </c>
      <c r="EN41" s="54">
        <v>0</v>
      </c>
      <c r="EO41" s="54">
        <v>0</v>
      </c>
      <c r="EP41" s="54">
        <v>0</v>
      </c>
      <c r="EQ41" s="54">
        <v>0</v>
      </c>
      <c r="ER41" s="54">
        <v>0</v>
      </c>
      <c r="ES41" s="54">
        <v>0</v>
      </c>
      <c r="ET41" s="54">
        <v>0</v>
      </c>
      <c r="EU41" s="54">
        <v>0</v>
      </c>
      <c r="EV41" s="54">
        <v>0</v>
      </c>
      <c r="EW41" s="54">
        <v>0</v>
      </c>
      <c r="EX41" s="54">
        <v>0</v>
      </c>
      <c r="EY41" s="54">
        <v>0</v>
      </c>
      <c r="EZ41" s="54">
        <v>0</v>
      </c>
      <c r="FA41" s="54">
        <v>0</v>
      </c>
      <c r="FB41" s="54">
        <v>0</v>
      </c>
    </row>
    <row r="42" spans="1:158" x14ac:dyDescent="0.15">
      <c r="A42" s="54" t="str">
        <f>T("473758")</f>
        <v>473758</v>
      </c>
      <c r="B42" s="54" t="s">
        <v>31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54">
        <v>0</v>
      </c>
      <c r="CF42" s="54">
        <v>0</v>
      </c>
      <c r="CG42" s="54">
        <v>0</v>
      </c>
      <c r="CH42" s="54">
        <v>0</v>
      </c>
      <c r="CI42" s="54">
        <v>0</v>
      </c>
      <c r="CJ42" s="54">
        <v>0</v>
      </c>
      <c r="CK42" s="54">
        <v>0</v>
      </c>
      <c r="CL42" s="54">
        <v>0</v>
      </c>
      <c r="CM42" s="54">
        <v>0</v>
      </c>
      <c r="CN42" s="54">
        <v>0</v>
      </c>
      <c r="CO42" s="54">
        <v>0</v>
      </c>
      <c r="CP42" s="54">
        <v>0</v>
      </c>
      <c r="CQ42" s="54">
        <v>0</v>
      </c>
      <c r="CR42" s="54">
        <v>0</v>
      </c>
      <c r="CS42" s="54">
        <v>0</v>
      </c>
      <c r="CT42" s="54">
        <v>0</v>
      </c>
      <c r="CU42" s="54">
        <v>0</v>
      </c>
      <c r="CV42" s="54">
        <v>0</v>
      </c>
      <c r="CW42" s="54">
        <v>0</v>
      </c>
      <c r="CX42" s="54">
        <v>0</v>
      </c>
      <c r="CY42" s="54">
        <v>0</v>
      </c>
      <c r="CZ42" s="54">
        <v>0</v>
      </c>
      <c r="DA42" s="54">
        <v>0</v>
      </c>
      <c r="DB42" s="54">
        <v>0</v>
      </c>
      <c r="DC42" s="54">
        <v>0</v>
      </c>
      <c r="DD42" s="54">
        <v>0</v>
      </c>
      <c r="DE42" s="54">
        <v>96894</v>
      </c>
      <c r="DF42" s="54">
        <v>17192</v>
      </c>
      <c r="DG42" s="54">
        <v>114086</v>
      </c>
      <c r="DH42" s="54">
        <v>0</v>
      </c>
      <c r="DI42" s="54">
        <v>0</v>
      </c>
      <c r="DJ42" s="54">
        <v>91583</v>
      </c>
      <c r="DK42" s="54">
        <v>3713</v>
      </c>
      <c r="DL42" s="54">
        <v>95296</v>
      </c>
      <c r="DM42" s="54">
        <v>0</v>
      </c>
      <c r="DN42" s="54">
        <v>0</v>
      </c>
      <c r="DO42" s="54">
        <v>29877</v>
      </c>
      <c r="DP42" s="54">
        <v>2088</v>
      </c>
      <c r="DQ42" s="54">
        <v>31965</v>
      </c>
      <c r="DR42" s="54">
        <v>0</v>
      </c>
      <c r="DS42" s="54">
        <v>0</v>
      </c>
      <c r="DT42" s="54">
        <v>28697</v>
      </c>
      <c r="DU42" s="54">
        <v>515</v>
      </c>
      <c r="DV42" s="54">
        <v>29212</v>
      </c>
      <c r="DW42" s="54">
        <v>0</v>
      </c>
      <c r="DX42" s="54">
        <v>0</v>
      </c>
      <c r="DY42" s="54">
        <v>0</v>
      </c>
      <c r="DZ42" s="54">
        <v>0</v>
      </c>
      <c r="EA42" s="54">
        <v>0</v>
      </c>
      <c r="EB42" s="54">
        <v>0</v>
      </c>
      <c r="EC42" s="54">
        <v>0</v>
      </c>
      <c r="ED42" s="54">
        <v>0</v>
      </c>
      <c r="EE42" s="54">
        <v>0</v>
      </c>
      <c r="EF42" s="54">
        <v>0</v>
      </c>
      <c r="EG42" s="54">
        <v>0</v>
      </c>
      <c r="EH42">
        <v>0</v>
      </c>
      <c r="EI42" s="54">
        <v>0</v>
      </c>
      <c r="EJ42" s="54">
        <v>0</v>
      </c>
      <c r="EK42" s="54">
        <v>0</v>
      </c>
      <c r="EL42" s="54">
        <v>0</v>
      </c>
      <c r="EM42" s="54">
        <v>0</v>
      </c>
      <c r="EN42" s="54">
        <v>0</v>
      </c>
      <c r="EO42" s="54">
        <v>0</v>
      </c>
      <c r="EP42" s="54">
        <v>0</v>
      </c>
      <c r="EQ42" s="54">
        <v>0</v>
      </c>
      <c r="ER42" s="54">
        <v>0</v>
      </c>
      <c r="ES42" s="54">
        <v>0</v>
      </c>
      <c r="ET42" s="54">
        <v>0</v>
      </c>
      <c r="EU42" s="54">
        <v>0</v>
      </c>
      <c r="EV42" s="54">
        <v>0</v>
      </c>
      <c r="EW42" s="54">
        <v>0</v>
      </c>
      <c r="EX42" s="54">
        <v>0</v>
      </c>
      <c r="EY42" s="54">
        <v>0</v>
      </c>
      <c r="EZ42" s="54">
        <v>0</v>
      </c>
      <c r="FA42" s="54">
        <v>0</v>
      </c>
      <c r="FB42" s="54">
        <v>0</v>
      </c>
    </row>
    <row r="43" spans="1:158" x14ac:dyDescent="0.15">
      <c r="A43" s="54" t="str">
        <f>T("473812")</f>
        <v>473812</v>
      </c>
      <c r="B43" s="54" t="s">
        <v>32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0</v>
      </c>
      <c r="CP43" s="54">
        <v>0</v>
      </c>
      <c r="CQ43" s="54">
        <v>0</v>
      </c>
      <c r="CR43" s="54">
        <v>0</v>
      </c>
      <c r="CS43" s="54">
        <v>0</v>
      </c>
      <c r="CT43" s="54">
        <v>0</v>
      </c>
      <c r="CU43" s="54">
        <v>0</v>
      </c>
      <c r="CV43" s="54">
        <v>0</v>
      </c>
      <c r="CW43" s="54">
        <v>0</v>
      </c>
      <c r="CX43" s="54">
        <v>0</v>
      </c>
      <c r="CY43" s="54">
        <v>0</v>
      </c>
      <c r="CZ43" s="54">
        <v>0</v>
      </c>
      <c r="DA43" s="54">
        <v>0</v>
      </c>
      <c r="DB43" s="54">
        <v>0</v>
      </c>
      <c r="DC43" s="54">
        <v>0</v>
      </c>
      <c r="DD43" s="54">
        <v>0</v>
      </c>
      <c r="DE43" s="54">
        <v>514321</v>
      </c>
      <c r="DF43" s="54">
        <v>41460</v>
      </c>
      <c r="DG43" s="54">
        <v>555781</v>
      </c>
      <c r="DH43" s="54">
        <v>0</v>
      </c>
      <c r="DI43" s="54">
        <v>0</v>
      </c>
      <c r="DJ43" s="54">
        <v>500084</v>
      </c>
      <c r="DK43" s="54">
        <v>9953</v>
      </c>
      <c r="DL43" s="54">
        <v>510037</v>
      </c>
      <c r="DM43" s="54">
        <v>0</v>
      </c>
      <c r="DN43" s="54">
        <v>2016</v>
      </c>
      <c r="DO43" s="54">
        <v>143351</v>
      </c>
      <c r="DP43" s="54">
        <v>26152</v>
      </c>
      <c r="DQ43" s="54">
        <v>169503</v>
      </c>
      <c r="DR43" s="54">
        <v>0</v>
      </c>
      <c r="DS43" s="54">
        <v>0</v>
      </c>
      <c r="DT43" s="54">
        <v>135541</v>
      </c>
      <c r="DU43" s="54">
        <v>6452</v>
      </c>
      <c r="DV43" s="54">
        <v>141993</v>
      </c>
      <c r="DW43" s="54">
        <v>0</v>
      </c>
      <c r="DX43" s="54">
        <v>269</v>
      </c>
      <c r="DY43" s="54">
        <v>0</v>
      </c>
      <c r="DZ43" s="54">
        <v>0</v>
      </c>
      <c r="EA43" s="54">
        <v>0</v>
      </c>
      <c r="EB43" s="54">
        <v>0</v>
      </c>
      <c r="EC43" s="54">
        <v>0</v>
      </c>
      <c r="ED43" s="54">
        <v>0</v>
      </c>
      <c r="EE43" s="54">
        <v>0</v>
      </c>
      <c r="EF43" s="54">
        <v>0</v>
      </c>
      <c r="EG43" s="54">
        <v>0</v>
      </c>
      <c r="EH43">
        <v>0</v>
      </c>
      <c r="EI43" s="54">
        <v>0</v>
      </c>
      <c r="EJ43" s="54">
        <v>0</v>
      </c>
      <c r="EK43" s="54">
        <v>0</v>
      </c>
      <c r="EL43" s="54">
        <v>0</v>
      </c>
      <c r="EM43" s="54">
        <v>0</v>
      </c>
      <c r="EN43" s="54">
        <v>0</v>
      </c>
      <c r="EO43" s="54">
        <v>0</v>
      </c>
      <c r="EP43" s="54">
        <v>0</v>
      </c>
      <c r="EQ43" s="54">
        <v>0</v>
      </c>
      <c r="ER43" s="54">
        <v>0</v>
      </c>
      <c r="ES43" s="54">
        <v>0</v>
      </c>
      <c r="ET43" s="54">
        <v>0</v>
      </c>
      <c r="EU43" s="54">
        <v>0</v>
      </c>
      <c r="EV43" s="54">
        <v>0</v>
      </c>
      <c r="EW43" s="54">
        <v>0</v>
      </c>
      <c r="EX43" s="54">
        <v>0</v>
      </c>
      <c r="EY43" s="54">
        <v>0</v>
      </c>
      <c r="EZ43" s="54">
        <v>0</v>
      </c>
      <c r="FA43" s="54">
        <v>0</v>
      </c>
      <c r="FB43" s="54">
        <v>0</v>
      </c>
    </row>
    <row r="44" spans="1:158" x14ac:dyDescent="0.15">
      <c r="A44" s="54" t="str">
        <f>T("473821")</f>
        <v>473821</v>
      </c>
      <c r="B44" s="54" t="s">
        <v>33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>
        <v>0</v>
      </c>
      <c r="CE44" s="54">
        <v>0</v>
      </c>
      <c r="CF44" s="54">
        <v>0</v>
      </c>
      <c r="CG44" s="54">
        <v>0</v>
      </c>
      <c r="CH44" s="54">
        <v>0</v>
      </c>
      <c r="CI44" s="54">
        <v>0</v>
      </c>
      <c r="CJ44" s="54">
        <v>0</v>
      </c>
      <c r="CK44" s="54">
        <v>0</v>
      </c>
      <c r="CL44" s="54">
        <v>0</v>
      </c>
      <c r="CM44" s="54">
        <v>0</v>
      </c>
      <c r="CN44" s="54">
        <v>0</v>
      </c>
      <c r="CO44" s="54">
        <v>0</v>
      </c>
      <c r="CP44" s="54">
        <v>0</v>
      </c>
      <c r="CQ44" s="54">
        <v>0</v>
      </c>
      <c r="CR44" s="54">
        <v>0</v>
      </c>
      <c r="CS44" s="54">
        <v>0</v>
      </c>
      <c r="CT44" s="54">
        <v>0</v>
      </c>
      <c r="CU44" s="54">
        <v>0</v>
      </c>
      <c r="CV44" s="54">
        <v>0</v>
      </c>
      <c r="CW44" s="54">
        <v>0</v>
      </c>
      <c r="CX44" s="54">
        <v>0</v>
      </c>
      <c r="CY44" s="54">
        <v>0</v>
      </c>
      <c r="CZ44" s="54">
        <v>0</v>
      </c>
      <c r="DA44" s="54">
        <v>0</v>
      </c>
      <c r="DB44" s="54">
        <v>0</v>
      </c>
      <c r="DC44" s="54">
        <v>0</v>
      </c>
      <c r="DD44" s="54">
        <v>0</v>
      </c>
      <c r="DE44" s="54">
        <v>212715</v>
      </c>
      <c r="DF44" s="54">
        <v>7297</v>
      </c>
      <c r="DG44" s="54">
        <v>220012</v>
      </c>
      <c r="DH44" s="54">
        <v>0</v>
      </c>
      <c r="DI44" s="54">
        <v>0</v>
      </c>
      <c r="DJ44" s="54">
        <v>210086</v>
      </c>
      <c r="DK44" s="54">
        <v>2522</v>
      </c>
      <c r="DL44" s="54">
        <v>212608</v>
      </c>
      <c r="DM44" s="54">
        <v>0</v>
      </c>
      <c r="DN44" s="54">
        <v>554</v>
      </c>
      <c r="DO44" s="54">
        <v>34264</v>
      </c>
      <c r="DP44" s="54">
        <v>21856</v>
      </c>
      <c r="DQ44" s="54">
        <v>56120</v>
      </c>
      <c r="DR44" s="54">
        <v>0</v>
      </c>
      <c r="DS44" s="54">
        <v>0</v>
      </c>
      <c r="DT44" s="54">
        <v>31495</v>
      </c>
      <c r="DU44" s="54">
        <v>2075</v>
      </c>
      <c r="DV44" s="54">
        <v>33570</v>
      </c>
      <c r="DW44" s="54">
        <v>0</v>
      </c>
      <c r="DX44" s="54">
        <v>0</v>
      </c>
      <c r="DY44" s="54">
        <v>0</v>
      </c>
      <c r="DZ44" s="54">
        <v>0</v>
      </c>
      <c r="EA44" s="54">
        <v>0</v>
      </c>
      <c r="EB44" s="54">
        <v>0</v>
      </c>
      <c r="EC44" s="54">
        <v>0</v>
      </c>
      <c r="ED44" s="54">
        <v>0</v>
      </c>
      <c r="EE44" s="54">
        <v>0</v>
      </c>
      <c r="EF44" s="54">
        <v>0</v>
      </c>
      <c r="EG44" s="54">
        <v>0</v>
      </c>
      <c r="EH44">
        <v>0</v>
      </c>
      <c r="EI44" s="54">
        <v>0</v>
      </c>
      <c r="EJ44" s="54">
        <v>0</v>
      </c>
      <c r="EK44" s="54">
        <v>0</v>
      </c>
      <c r="EL44" s="54">
        <v>0</v>
      </c>
      <c r="EM44" s="54">
        <v>0</v>
      </c>
      <c r="EN44" s="54">
        <v>0</v>
      </c>
      <c r="EO44" s="54">
        <v>0</v>
      </c>
      <c r="EP44" s="54">
        <v>0</v>
      </c>
      <c r="EQ44" s="54">
        <v>0</v>
      </c>
      <c r="ER44" s="54">
        <v>0</v>
      </c>
      <c r="ES44" s="54">
        <v>0</v>
      </c>
      <c r="ET44" s="54">
        <v>0</v>
      </c>
      <c r="EU44" s="54">
        <v>0</v>
      </c>
      <c r="EV44" s="54">
        <v>0</v>
      </c>
      <c r="EW44" s="54">
        <v>0</v>
      </c>
      <c r="EX44" s="54">
        <v>0</v>
      </c>
      <c r="EY44" s="54">
        <v>0</v>
      </c>
      <c r="EZ44" s="54">
        <v>0</v>
      </c>
      <c r="FA44" s="54">
        <v>0</v>
      </c>
      <c r="FB44" s="54">
        <v>0</v>
      </c>
    </row>
    <row r="45" spans="1:158" x14ac:dyDescent="0.15">
      <c r="B45" s="54" t="s">
        <v>84</v>
      </c>
      <c r="C45" s="54">
        <f t="shared" ref="C45:AH45" si="0">SUM(C4:C44)</f>
        <v>0</v>
      </c>
      <c r="D45" s="54">
        <f t="shared" si="0"/>
        <v>1128842</v>
      </c>
      <c r="E45" s="54">
        <f t="shared" si="0"/>
        <v>4168</v>
      </c>
      <c r="F45" s="54">
        <f t="shared" si="0"/>
        <v>1133010</v>
      </c>
      <c r="G45" s="54">
        <f t="shared" si="0"/>
        <v>0</v>
      </c>
      <c r="H45" s="54">
        <f t="shared" si="0"/>
        <v>0</v>
      </c>
      <c r="I45" s="54">
        <f t="shared" si="0"/>
        <v>119035</v>
      </c>
      <c r="J45" s="54">
        <f t="shared" si="0"/>
        <v>0</v>
      </c>
      <c r="K45" s="54">
        <f t="shared" si="0"/>
        <v>119035</v>
      </c>
      <c r="L45" s="54">
        <f t="shared" si="0"/>
        <v>0</v>
      </c>
      <c r="M45" s="54">
        <f t="shared" si="0"/>
        <v>0</v>
      </c>
      <c r="N45" s="54">
        <f t="shared" si="0"/>
        <v>119035</v>
      </c>
      <c r="O45" s="54">
        <f t="shared" si="0"/>
        <v>0</v>
      </c>
      <c r="P45" s="54">
        <f t="shared" si="0"/>
        <v>119035</v>
      </c>
      <c r="Q45" s="54">
        <f t="shared" si="0"/>
        <v>0</v>
      </c>
      <c r="R45" s="54">
        <f t="shared" si="0"/>
        <v>0</v>
      </c>
      <c r="S45" s="54">
        <f t="shared" si="0"/>
        <v>1009633</v>
      </c>
      <c r="T45" s="54">
        <f t="shared" si="0"/>
        <v>4168</v>
      </c>
      <c r="U45" s="54">
        <f t="shared" si="0"/>
        <v>1013801</v>
      </c>
      <c r="V45" s="54">
        <f t="shared" si="0"/>
        <v>0</v>
      </c>
      <c r="W45" s="54">
        <f t="shared" si="0"/>
        <v>0</v>
      </c>
      <c r="X45" s="54">
        <f t="shared" si="0"/>
        <v>1009807</v>
      </c>
      <c r="Y45" s="54">
        <f t="shared" si="0"/>
        <v>4168</v>
      </c>
      <c r="Z45" s="54">
        <f t="shared" si="0"/>
        <v>1013975</v>
      </c>
      <c r="AA45" s="54">
        <f t="shared" si="0"/>
        <v>0</v>
      </c>
      <c r="AB45" s="54">
        <f t="shared" si="0"/>
        <v>0</v>
      </c>
      <c r="AC45" s="54">
        <f t="shared" si="0"/>
        <v>0</v>
      </c>
      <c r="AD45" s="54">
        <f t="shared" si="0"/>
        <v>0</v>
      </c>
      <c r="AE45" s="54">
        <f t="shared" si="0"/>
        <v>0</v>
      </c>
      <c r="AF45" s="54">
        <f t="shared" si="0"/>
        <v>0</v>
      </c>
      <c r="AG45" s="54">
        <f t="shared" si="0"/>
        <v>0</v>
      </c>
      <c r="AH45" s="54">
        <f t="shared" si="0"/>
        <v>0</v>
      </c>
      <c r="AI45" s="54">
        <f t="shared" ref="AI45:BN45" si="1">SUM(AI4:AI44)</f>
        <v>0</v>
      </c>
      <c r="AJ45" s="54">
        <f t="shared" si="1"/>
        <v>0</v>
      </c>
      <c r="AK45" s="54">
        <f t="shared" si="1"/>
        <v>0</v>
      </c>
      <c r="AL45" s="54">
        <f t="shared" si="1"/>
        <v>0</v>
      </c>
      <c r="AM45" s="54">
        <f t="shared" si="1"/>
        <v>0</v>
      </c>
      <c r="AN45" s="54">
        <f t="shared" si="1"/>
        <v>0</v>
      </c>
      <c r="AO45" s="54">
        <f t="shared" si="1"/>
        <v>0</v>
      </c>
      <c r="AP45" s="54">
        <f t="shared" si="1"/>
        <v>0</v>
      </c>
      <c r="AQ45" s="54">
        <f t="shared" si="1"/>
        <v>0</v>
      </c>
      <c r="AR45" s="54">
        <f t="shared" si="1"/>
        <v>0</v>
      </c>
      <c r="AS45" s="54">
        <f t="shared" si="1"/>
        <v>0</v>
      </c>
      <c r="AT45" s="54">
        <f t="shared" si="1"/>
        <v>0</v>
      </c>
      <c r="AU45" s="54">
        <f t="shared" si="1"/>
        <v>0</v>
      </c>
      <c r="AV45" s="54">
        <f t="shared" si="1"/>
        <v>0</v>
      </c>
      <c r="AW45" s="54">
        <f t="shared" si="1"/>
        <v>0</v>
      </c>
      <c r="AX45" s="54">
        <f t="shared" si="1"/>
        <v>0</v>
      </c>
      <c r="AY45" s="54">
        <f t="shared" si="1"/>
        <v>0</v>
      </c>
      <c r="AZ45" s="54">
        <f t="shared" si="1"/>
        <v>0</v>
      </c>
      <c r="BA45" s="54">
        <f t="shared" si="1"/>
        <v>0</v>
      </c>
      <c r="BB45" s="54">
        <f t="shared" si="1"/>
        <v>0</v>
      </c>
      <c r="BC45" s="54">
        <f t="shared" si="1"/>
        <v>0</v>
      </c>
      <c r="BD45" s="54">
        <f t="shared" si="1"/>
        <v>0</v>
      </c>
      <c r="BE45" s="54">
        <f t="shared" si="1"/>
        <v>0</v>
      </c>
      <c r="BF45" s="54">
        <f t="shared" si="1"/>
        <v>0</v>
      </c>
      <c r="BG45" s="54">
        <f t="shared" si="1"/>
        <v>0</v>
      </c>
      <c r="BH45" s="54">
        <f t="shared" si="1"/>
        <v>0</v>
      </c>
      <c r="BI45" s="54">
        <f t="shared" si="1"/>
        <v>0</v>
      </c>
      <c r="BJ45" s="54">
        <f t="shared" si="1"/>
        <v>0</v>
      </c>
      <c r="BK45" s="54">
        <f t="shared" si="1"/>
        <v>0</v>
      </c>
      <c r="BL45" s="54">
        <f t="shared" si="1"/>
        <v>0</v>
      </c>
      <c r="BM45" s="54">
        <f t="shared" si="1"/>
        <v>0</v>
      </c>
      <c r="BN45" s="54">
        <f t="shared" si="1"/>
        <v>0</v>
      </c>
      <c r="BO45" s="54">
        <f t="shared" ref="BO45:CT45" si="2">SUM(BO4:BO44)</f>
        <v>0</v>
      </c>
      <c r="BP45" s="54">
        <f t="shared" si="2"/>
        <v>0</v>
      </c>
      <c r="BQ45" s="54">
        <f t="shared" si="2"/>
        <v>0</v>
      </c>
      <c r="BR45" s="54">
        <f t="shared" si="2"/>
        <v>0</v>
      </c>
      <c r="BS45" s="54">
        <f t="shared" si="2"/>
        <v>0</v>
      </c>
      <c r="BT45" s="54">
        <f t="shared" si="2"/>
        <v>0</v>
      </c>
      <c r="BU45" s="54">
        <f t="shared" si="2"/>
        <v>0</v>
      </c>
      <c r="BV45" s="54">
        <f t="shared" si="2"/>
        <v>0</v>
      </c>
      <c r="BW45" s="54">
        <f t="shared" si="2"/>
        <v>0</v>
      </c>
      <c r="BX45" s="54">
        <f t="shared" si="2"/>
        <v>0</v>
      </c>
      <c r="BY45" s="54">
        <f t="shared" si="2"/>
        <v>0</v>
      </c>
      <c r="BZ45" s="54">
        <f t="shared" si="2"/>
        <v>0</v>
      </c>
      <c r="CA45" s="54">
        <f t="shared" si="2"/>
        <v>0</v>
      </c>
      <c r="CB45" s="54">
        <f t="shared" si="2"/>
        <v>0</v>
      </c>
      <c r="CC45" s="54">
        <f t="shared" si="2"/>
        <v>0</v>
      </c>
      <c r="CD45" s="54">
        <f t="shared" si="2"/>
        <v>0</v>
      </c>
      <c r="CE45" s="54">
        <f t="shared" si="2"/>
        <v>0</v>
      </c>
      <c r="CF45" s="54">
        <f t="shared" si="2"/>
        <v>0</v>
      </c>
      <c r="CG45" s="54">
        <f t="shared" si="2"/>
        <v>0</v>
      </c>
      <c r="CH45" s="54">
        <f t="shared" si="2"/>
        <v>0</v>
      </c>
      <c r="CI45" s="54">
        <f t="shared" si="2"/>
        <v>0</v>
      </c>
      <c r="CJ45" s="54">
        <f t="shared" si="2"/>
        <v>0</v>
      </c>
      <c r="CK45" s="54">
        <f t="shared" si="2"/>
        <v>21366</v>
      </c>
      <c r="CL45" s="54">
        <f t="shared" si="2"/>
        <v>0</v>
      </c>
      <c r="CM45" s="54">
        <f t="shared" si="2"/>
        <v>21366</v>
      </c>
      <c r="CN45" s="54">
        <f t="shared" si="2"/>
        <v>0</v>
      </c>
      <c r="CO45" s="54">
        <f t="shared" si="2"/>
        <v>0</v>
      </c>
      <c r="CP45" s="54">
        <f t="shared" si="2"/>
        <v>21366</v>
      </c>
      <c r="CQ45" s="54">
        <f t="shared" si="2"/>
        <v>0</v>
      </c>
      <c r="CR45" s="54">
        <f t="shared" si="2"/>
        <v>21366</v>
      </c>
      <c r="CS45" s="54">
        <f t="shared" si="2"/>
        <v>0</v>
      </c>
      <c r="CT45" s="54">
        <f t="shared" si="2"/>
        <v>0</v>
      </c>
      <c r="CU45" s="54">
        <f t="shared" ref="CU45:DZ45" si="3">SUM(CU4:CU44)</f>
        <v>0</v>
      </c>
      <c r="CV45" s="54">
        <f t="shared" si="3"/>
        <v>0</v>
      </c>
      <c r="CW45" s="54">
        <f t="shared" si="3"/>
        <v>0</v>
      </c>
      <c r="CX45" s="54">
        <f t="shared" si="3"/>
        <v>0</v>
      </c>
      <c r="CY45" s="54">
        <f t="shared" si="3"/>
        <v>0</v>
      </c>
      <c r="CZ45" s="54">
        <f t="shared" si="3"/>
        <v>0</v>
      </c>
      <c r="DA45" s="54">
        <f t="shared" si="3"/>
        <v>0</v>
      </c>
      <c r="DB45" s="54">
        <f t="shared" si="3"/>
        <v>0</v>
      </c>
      <c r="DC45" s="54">
        <f t="shared" si="3"/>
        <v>0</v>
      </c>
      <c r="DD45" s="54">
        <f t="shared" si="3"/>
        <v>0</v>
      </c>
      <c r="DE45" s="54">
        <f t="shared" si="3"/>
        <v>169437556</v>
      </c>
      <c r="DF45" s="54">
        <f t="shared" si="3"/>
        <v>6021820</v>
      </c>
      <c r="DG45" s="54">
        <f t="shared" si="3"/>
        <v>175459376</v>
      </c>
      <c r="DH45" s="54">
        <f t="shared" si="3"/>
        <v>0</v>
      </c>
      <c r="DI45" s="54">
        <f t="shared" si="3"/>
        <v>0</v>
      </c>
      <c r="DJ45" s="54">
        <f t="shared" si="3"/>
        <v>167305578</v>
      </c>
      <c r="DK45" s="54">
        <f t="shared" si="3"/>
        <v>2274732</v>
      </c>
      <c r="DL45" s="54">
        <f t="shared" si="3"/>
        <v>169580310</v>
      </c>
      <c r="DM45" s="54">
        <f t="shared" si="3"/>
        <v>0</v>
      </c>
      <c r="DN45" s="54">
        <f t="shared" si="3"/>
        <v>423454</v>
      </c>
      <c r="DO45" s="54">
        <f t="shared" si="3"/>
        <v>26072117</v>
      </c>
      <c r="DP45" s="54">
        <f t="shared" si="3"/>
        <v>6100035</v>
      </c>
      <c r="DQ45" s="54">
        <f t="shared" si="3"/>
        <v>32172152</v>
      </c>
      <c r="DR45" s="54">
        <f t="shared" si="3"/>
        <v>0</v>
      </c>
      <c r="DS45" s="54">
        <f t="shared" si="3"/>
        <v>0</v>
      </c>
      <c r="DT45" s="54">
        <f t="shared" si="3"/>
        <v>24732011</v>
      </c>
      <c r="DU45" s="54">
        <f t="shared" si="3"/>
        <v>1319932</v>
      </c>
      <c r="DV45" s="54">
        <f t="shared" si="3"/>
        <v>26051943</v>
      </c>
      <c r="DW45" s="54">
        <f t="shared" si="3"/>
        <v>0</v>
      </c>
      <c r="DX45" s="54">
        <f t="shared" si="3"/>
        <v>489449</v>
      </c>
      <c r="DY45" s="54">
        <f t="shared" si="3"/>
        <v>3053218</v>
      </c>
      <c r="DZ45" s="54">
        <f t="shared" si="3"/>
        <v>889835</v>
      </c>
      <c r="EA45" s="54">
        <f t="shared" ref="EA45:EH45" si="4">SUM(EA4:EA44)</f>
        <v>3943053</v>
      </c>
      <c r="EB45" s="54">
        <f t="shared" si="4"/>
        <v>0</v>
      </c>
      <c r="EC45" s="54">
        <f t="shared" si="4"/>
        <v>0</v>
      </c>
      <c r="ED45" s="54">
        <f t="shared" si="4"/>
        <v>2792531</v>
      </c>
      <c r="EE45" s="54">
        <f t="shared" si="4"/>
        <v>136831</v>
      </c>
      <c r="EF45" s="54">
        <f t="shared" si="4"/>
        <v>2929362</v>
      </c>
      <c r="EG45" s="54">
        <f t="shared" si="4"/>
        <v>0</v>
      </c>
      <c r="EH45" s="54">
        <f t="shared" si="4"/>
        <v>132002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3"/>
  <sheetViews>
    <sheetView showGridLines="0" view="pageBreakPreview" zoomScaleNormal="100" zoomScaleSheetLayoutView="70" workbookViewId="0">
      <selection sqref="A1:L1"/>
    </sheetView>
  </sheetViews>
  <sheetFormatPr defaultRowHeight="13.5" x14ac:dyDescent="0.15"/>
  <cols>
    <col min="1" max="1" width="2.625" style="2" customWidth="1"/>
    <col min="2" max="2" width="3.125" style="2" customWidth="1"/>
    <col min="3" max="3" width="16.25" style="2" customWidth="1"/>
    <col min="4" max="4" width="11.375" style="2" customWidth="1"/>
    <col min="5" max="5" width="10.625" style="2" customWidth="1"/>
    <col min="6" max="6" width="11.625" style="2" customWidth="1"/>
    <col min="7" max="7" width="11.375" style="2" customWidth="1"/>
    <col min="8" max="8" width="10.625" style="2" customWidth="1"/>
    <col min="9" max="9" width="11.625" style="2" customWidth="1"/>
    <col min="10" max="12" width="5.625" style="2" customWidth="1"/>
    <col min="13" max="16384" width="9" style="2"/>
  </cols>
  <sheetData>
    <row r="1" spans="1:12" s="1" customFormat="1" ht="30.75" customHeight="1" x14ac:dyDescent="0.2">
      <c r="A1" s="364" t="s">
        <v>126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4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thickBot="1" x14ac:dyDescent="0.2">
      <c r="A3" s="53" t="s">
        <v>34</v>
      </c>
      <c r="L3" s="4" t="s">
        <v>35</v>
      </c>
    </row>
    <row r="4" spans="1:12" s="7" customFormat="1" ht="27" customHeight="1" x14ac:dyDescent="0.15">
      <c r="A4" s="365" t="s">
        <v>65</v>
      </c>
      <c r="B4" s="366"/>
      <c r="C4" s="367"/>
      <c r="D4" s="368" t="s">
        <v>36</v>
      </c>
      <c r="E4" s="369"/>
      <c r="F4" s="370"/>
      <c r="G4" s="368" t="s">
        <v>37</v>
      </c>
      <c r="H4" s="369"/>
      <c r="I4" s="370"/>
      <c r="J4" s="368" t="s">
        <v>38</v>
      </c>
      <c r="K4" s="369"/>
      <c r="L4" s="371"/>
    </row>
    <row r="5" spans="1:12" s="7" customFormat="1" ht="27" customHeight="1" thickBot="1" x14ac:dyDescent="0.2">
      <c r="A5" s="361" t="s">
        <v>64</v>
      </c>
      <c r="B5" s="362"/>
      <c r="C5" s="363"/>
      <c r="D5" s="8" t="s">
        <v>39</v>
      </c>
      <c r="E5" s="9" t="s">
        <v>40</v>
      </c>
      <c r="F5" s="10" t="s">
        <v>41</v>
      </c>
      <c r="G5" s="8" t="s">
        <v>39</v>
      </c>
      <c r="H5" s="9" t="s">
        <v>40</v>
      </c>
      <c r="I5" s="10" t="s">
        <v>41</v>
      </c>
      <c r="J5" s="8" t="s">
        <v>42</v>
      </c>
      <c r="K5" s="9" t="s">
        <v>43</v>
      </c>
      <c r="L5" s="18" t="s">
        <v>41</v>
      </c>
    </row>
    <row r="6" spans="1:12" ht="27" customHeight="1" thickTop="1" x14ac:dyDescent="0.15">
      <c r="A6" s="357" t="s">
        <v>44</v>
      </c>
      <c r="B6" s="358"/>
      <c r="C6" s="359"/>
      <c r="D6" s="11">
        <v>169437556</v>
      </c>
      <c r="E6" s="12">
        <v>6021820</v>
      </c>
      <c r="F6" s="13">
        <v>175459376</v>
      </c>
      <c r="G6" s="11">
        <v>167305578</v>
      </c>
      <c r="H6" s="12">
        <v>2274732</v>
      </c>
      <c r="I6" s="13">
        <v>169580310</v>
      </c>
      <c r="J6" s="36">
        <v>98.7</v>
      </c>
      <c r="K6" s="37">
        <v>37.799999999999997</v>
      </c>
      <c r="L6" s="38">
        <v>96.6</v>
      </c>
    </row>
    <row r="7" spans="1:12" ht="27" customHeight="1" x14ac:dyDescent="0.15">
      <c r="A7" s="351" t="s">
        <v>63</v>
      </c>
      <c r="B7" s="352"/>
      <c r="C7" s="353"/>
      <c r="D7" s="14">
        <v>168287522</v>
      </c>
      <c r="E7" s="15">
        <v>6017652</v>
      </c>
      <c r="F7" s="16">
        <v>174305174</v>
      </c>
      <c r="G7" s="14">
        <v>166155370</v>
      </c>
      <c r="H7" s="15">
        <v>2270564</v>
      </c>
      <c r="I7" s="16">
        <v>168425934</v>
      </c>
      <c r="J7" s="39">
        <v>98.7</v>
      </c>
      <c r="K7" s="19">
        <v>37.700000000000003</v>
      </c>
      <c r="L7" s="40">
        <v>96.6</v>
      </c>
    </row>
    <row r="8" spans="1:12" ht="27" customHeight="1" x14ac:dyDescent="0.15">
      <c r="A8" s="354" t="s">
        <v>62</v>
      </c>
      <c r="B8" s="355"/>
      <c r="C8" s="356"/>
      <c r="D8" s="20">
        <v>67909909</v>
      </c>
      <c r="E8" s="21">
        <v>2152888</v>
      </c>
      <c r="F8" s="22">
        <v>70062797</v>
      </c>
      <c r="G8" s="20">
        <v>67091572</v>
      </c>
      <c r="H8" s="21">
        <v>771841</v>
      </c>
      <c r="I8" s="22">
        <v>67863413</v>
      </c>
      <c r="J8" s="41">
        <v>98.8</v>
      </c>
      <c r="K8" s="28">
        <v>35.9</v>
      </c>
      <c r="L8" s="42">
        <v>96.9</v>
      </c>
    </row>
    <row r="9" spans="1:12" ht="27" customHeight="1" x14ac:dyDescent="0.15">
      <c r="A9" s="30"/>
      <c r="B9" s="360" t="s">
        <v>74</v>
      </c>
      <c r="C9" s="356"/>
      <c r="D9" s="20">
        <v>55939209</v>
      </c>
      <c r="E9" s="21">
        <v>2054441</v>
      </c>
      <c r="F9" s="22">
        <v>57993650</v>
      </c>
      <c r="G9" s="20">
        <v>55179271</v>
      </c>
      <c r="H9" s="21">
        <v>749626</v>
      </c>
      <c r="I9" s="22">
        <v>55928897</v>
      </c>
      <c r="J9" s="41">
        <v>98.6</v>
      </c>
      <c r="K9" s="28">
        <v>36.5</v>
      </c>
      <c r="L9" s="42">
        <v>96.4</v>
      </c>
    </row>
    <row r="10" spans="1:12" ht="27" customHeight="1" x14ac:dyDescent="0.15">
      <c r="A10" s="5"/>
      <c r="B10" s="31"/>
      <c r="C10" s="23" t="s">
        <v>76</v>
      </c>
      <c r="D10" s="299">
        <v>2098615</v>
      </c>
      <c r="E10" s="300">
        <v>79361</v>
      </c>
      <c r="F10" s="23">
        <v>2177976</v>
      </c>
      <c r="G10" s="299">
        <v>2071718</v>
      </c>
      <c r="H10" s="300">
        <v>29291</v>
      </c>
      <c r="I10" s="23">
        <v>2101009</v>
      </c>
      <c r="J10" s="43">
        <v>98.7</v>
      </c>
      <c r="K10" s="44">
        <v>36.9</v>
      </c>
      <c r="L10" s="45">
        <v>96.5</v>
      </c>
    </row>
    <row r="11" spans="1:12" ht="27" customHeight="1" x14ac:dyDescent="0.15">
      <c r="A11" s="5"/>
      <c r="B11" s="32"/>
      <c r="C11" s="24" t="s">
        <v>77</v>
      </c>
      <c r="D11" s="301">
        <v>53840594</v>
      </c>
      <c r="E11" s="302">
        <v>1975080</v>
      </c>
      <c r="F11" s="24">
        <v>55815674</v>
      </c>
      <c r="G11" s="301">
        <v>53107553</v>
      </c>
      <c r="H11" s="302">
        <v>720335</v>
      </c>
      <c r="I11" s="24">
        <v>53827888</v>
      </c>
      <c r="J11" s="46">
        <v>98.6</v>
      </c>
      <c r="K11" s="27">
        <v>36.5</v>
      </c>
      <c r="L11" s="47">
        <v>96.4</v>
      </c>
    </row>
    <row r="12" spans="1:12" ht="27" customHeight="1" x14ac:dyDescent="0.15">
      <c r="A12" s="5"/>
      <c r="B12" s="360" t="s">
        <v>75</v>
      </c>
      <c r="C12" s="356"/>
      <c r="D12" s="33">
        <v>11970700</v>
      </c>
      <c r="E12" s="34">
        <v>98447</v>
      </c>
      <c r="F12" s="35">
        <v>12069147</v>
      </c>
      <c r="G12" s="33">
        <v>11912301</v>
      </c>
      <c r="H12" s="34">
        <v>22215</v>
      </c>
      <c r="I12" s="35">
        <v>11934516</v>
      </c>
      <c r="J12" s="48">
        <v>99.5</v>
      </c>
      <c r="K12" s="49">
        <v>22.6</v>
      </c>
      <c r="L12" s="50">
        <v>98.9</v>
      </c>
    </row>
    <row r="13" spans="1:12" ht="27" customHeight="1" x14ac:dyDescent="0.15">
      <c r="A13" s="5"/>
      <c r="B13" s="31"/>
      <c r="C13" s="23" t="s">
        <v>78</v>
      </c>
      <c r="D13" s="299">
        <v>3653845</v>
      </c>
      <c r="E13" s="300">
        <v>42417</v>
      </c>
      <c r="F13" s="23">
        <v>3696262</v>
      </c>
      <c r="G13" s="299">
        <v>3628257</v>
      </c>
      <c r="H13" s="300">
        <v>9907</v>
      </c>
      <c r="I13" s="23">
        <v>3638164</v>
      </c>
      <c r="J13" s="43">
        <v>99.3</v>
      </c>
      <c r="K13" s="44">
        <v>23.4</v>
      </c>
      <c r="L13" s="45">
        <v>98.4</v>
      </c>
    </row>
    <row r="14" spans="1:12" ht="27" customHeight="1" x14ac:dyDescent="0.15">
      <c r="A14" s="6"/>
      <c r="B14" s="32"/>
      <c r="C14" s="24" t="s">
        <v>79</v>
      </c>
      <c r="D14" s="301">
        <v>8316855</v>
      </c>
      <c r="E14" s="302">
        <v>56030</v>
      </c>
      <c r="F14" s="24">
        <v>8372885</v>
      </c>
      <c r="G14" s="301">
        <v>8284044</v>
      </c>
      <c r="H14" s="302">
        <v>12308</v>
      </c>
      <c r="I14" s="24">
        <v>8296352</v>
      </c>
      <c r="J14" s="46">
        <v>99.6</v>
      </c>
      <c r="K14" s="27">
        <v>22</v>
      </c>
      <c r="L14" s="47">
        <v>99.1</v>
      </c>
    </row>
    <row r="15" spans="1:12" ht="27" customHeight="1" x14ac:dyDescent="0.15">
      <c r="A15" s="354" t="s">
        <v>61</v>
      </c>
      <c r="B15" s="352"/>
      <c r="C15" s="353"/>
      <c r="D15" s="14">
        <v>84780259</v>
      </c>
      <c r="E15" s="15">
        <v>3537893</v>
      </c>
      <c r="F15" s="16">
        <v>88318152</v>
      </c>
      <c r="G15" s="14">
        <v>83605353</v>
      </c>
      <c r="H15" s="15">
        <v>1382906</v>
      </c>
      <c r="I15" s="16">
        <v>84988259</v>
      </c>
      <c r="J15" s="39">
        <v>98.6</v>
      </c>
      <c r="K15" s="19">
        <v>39.1</v>
      </c>
      <c r="L15" s="40">
        <v>96.2</v>
      </c>
    </row>
    <row r="16" spans="1:12" ht="27" customHeight="1" x14ac:dyDescent="0.15">
      <c r="A16" s="5"/>
      <c r="B16" s="360" t="s">
        <v>46</v>
      </c>
      <c r="C16" s="356"/>
      <c r="D16" s="20">
        <v>81944421</v>
      </c>
      <c r="E16" s="21">
        <v>3537893</v>
      </c>
      <c r="F16" s="22">
        <v>85482314</v>
      </c>
      <c r="G16" s="20">
        <v>80769515</v>
      </c>
      <c r="H16" s="21">
        <v>1382906</v>
      </c>
      <c r="I16" s="22">
        <v>82152421</v>
      </c>
      <c r="J16" s="41">
        <v>98.6</v>
      </c>
      <c r="K16" s="28">
        <v>39.1</v>
      </c>
      <c r="L16" s="42">
        <v>96.1</v>
      </c>
    </row>
    <row r="17" spans="1:12" ht="27" customHeight="1" x14ac:dyDescent="0.15">
      <c r="A17" s="5"/>
      <c r="B17" s="25"/>
      <c r="C17" s="23" t="s">
        <v>47</v>
      </c>
      <c r="D17" s="299">
        <v>30925384</v>
      </c>
      <c r="E17" s="300">
        <v>1244873</v>
      </c>
      <c r="F17" s="23">
        <v>32170257</v>
      </c>
      <c r="G17" s="299">
        <v>30503476</v>
      </c>
      <c r="H17" s="300">
        <v>504338</v>
      </c>
      <c r="I17" s="23">
        <v>31007814</v>
      </c>
      <c r="J17" s="43">
        <v>98.6</v>
      </c>
      <c r="K17" s="44">
        <v>40.5</v>
      </c>
      <c r="L17" s="45">
        <v>96.4</v>
      </c>
    </row>
    <row r="18" spans="1:12" ht="27" customHeight="1" x14ac:dyDescent="0.15">
      <c r="A18" s="5"/>
      <c r="B18" s="25"/>
      <c r="C18" s="23" t="s">
        <v>48</v>
      </c>
      <c r="D18" s="299">
        <v>41171637</v>
      </c>
      <c r="E18" s="300">
        <v>1851532</v>
      </c>
      <c r="F18" s="23">
        <v>43023169</v>
      </c>
      <c r="G18" s="299">
        <v>40568571</v>
      </c>
      <c r="H18" s="300">
        <v>713965</v>
      </c>
      <c r="I18" s="23">
        <v>41282536</v>
      </c>
      <c r="J18" s="43">
        <v>98.5</v>
      </c>
      <c r="K18" s="44">
        <v>38.6</v>
      </c>
      <c r="L18" s="45">
        <v>96</v>
      </c>
    </row>
    <row r="19" spans="1:12" ht="27" customHeight="1" x14ac:dyDescent="0.15">
      <c r="A19" s="5"/>
      <c r="B19" s="26"/>
      <c r="C19" s="24" t="s">
        <v>49</v>
      </c>
      <c r="D19" s="301">
        <v>9847400</v>
      </c>
      <c r="E19" s="302">
        <v>441488</v>
      </c>
      <c r="F19" s="24">
        <v>10288888</v>
      </c>
      <c r="G19" s="301">
        <v>9697468</v>
      </c>
      <c r="H19" s="302">
        <v>164603</v>
      </c>
      <c r="I19" s="24">
        <v>9862071</v>
      </c>
      <c r="J19" s="46">
        <v>98.5</v>
      </c>
      <c r="K19" s="27">
        <v>37.299999999999997</v>
      </c>
      <c r="L19" s="47">
        <v>95.9</v>
      </c>
    </row>
    <row r="20" spans="1:12" ht="27" customHeight="1" x14ac:dyDescent="0.15">
      <c r="A20" s="5"/>
      <c r="B20" s="360" t="s">
        <v>80</v>
      </c>
      <c r="C20" s="356"/>
      <c r="D20" s="20">
        <v>2835838</v>
      </c>
      <c r="E20" s="303"/>
      <c r="F20" s="16">
        <v>2835838</v>
      </c>
      <c r="G20" s="20">
        <v>2835838</v>
      </c>
      <c r="H20" s="303"/>
      <c r="I20" s="16">
        <v>2835838</v>
      </c>
      <c r="J20" s="41">
        <v>100</v>
      </c>
      <c r="K20" s="55" t="s">
        <v>160</v>
      </c>
      <c r="L20" s="42">
        <v>100</v>
      </c>
    </row>
    <row r="21" spans="1:12" ht="27" customHeight="1" x14ac:dyDescent="0.15">
      <c r="A21" s="351" t="s">
        <v>60</v>
      </c>
      <c r="B21" s="352"/>
      <c r="C21" s="353"/>
      <c r="D21" s="14">
        <v>4715722</v>
      </c>
      <c r="E21" s="15">
        <v>326866</v>
      </c>
      <c r="F21" s="16">
        <v>5042588</v>
      </c>
      <c r="G21" s="14">
        <v>4576813</v>
      </c>
      <c r="H21" s="15">
        <v>115812</v>
      </c>
      <c r="I21" s="16">
        <v>4692625</v>
      </c>
      <c r="J21" s="39">
        <v>97.1</v>
      </c>
      <c r="K21" s="19">
        <v>35.4</v>
      </c>
      <c r="L21" s="40">
        <v>93.1</v>
      </c>
    </row>
    <row r="22" spans="1:12" ht="27" customHeight="1" x14ac:dyDescent="0.15">
      <c r="A22" s="351" t="s">
        <v>59</v>
      </c>
      <c r="B22" s="352"/>
      <c r="C22" s="353"/>
      <c r="D22" s="14">
        <v>10823794</v>
      </c>
      <c r="E22" s="15">
        <v>0</v>
      </c>
      <c r="F22" s="16">
        <v>10823794</v>
      </c>
      <c r="G22" s="14">
        <v>10823794</v>
      </c>
      <c r="H22" s="15">
        <v>0</v>
      </c>
      <c r="I22" s="16">
        <v>10823794</v>
      </c>
      <c r="J22" s="39">
        <v>100</v>
      </c>
      <c r="K22" s="19" t="s">
        <v>160</v>
      </c>
      <c r="L22" s="40">
        <v>100</v>
      </c>
    </row>
    <row r="23" spans="1:12" ht="27" customHeight="1" x14ac:dyDescent="0.15">
      <c r="A23" s="351" t="s">
        <v>58</v>
      </c>
      <c r="B23" s="352"/>
      <c r="C23" s="353"/>
      <c r="D23" s="14">
        <v>57838</v>
      </c>
      <c r="E23" s="15">
        <v>5</v>
      </c>
      <c r="F23" s="16">
        <v>57843</v>
      </c>
      <c r="G23" s="14">
        <v>57838</v>
      </c>
      <c r="H23" s="15">
        <v>5</v>
      </c>
      <c r="I23" s="16">
        <v>57843</v>
      </c>
      <c r="J23" s="39">
        <v>100</v>
      </c>
      <c r="K23" s="19">
        <v>100</v>
      </c>
      <c r="L23" s="40">
        <v>100</v>
      </c>
    </row>
    <row r="24" spans="1:12" ht="27" customHeight="1" x14ac:dyDescent="0.15">
      <c r="A24" s="354" t="s">
        <v>57</v>
      </c>
      <c r="B24" s="355"/>
      <c r="C24" s="356"/>
      <c r="D24" s="20">
        <v>0</v>
      </c>
      <c r="E24" s="21">
        <v>0</v>
      </c>
      <c r="F24" s="22">
        <v>0</v>
      </c>
      <c r="G24" s="20">
        <v>0</v>
      </c>
      <c r="H24" s="21">
        <v>0</v>
      </c>
      <c r="I24" s="22">
        <v>0</v>
      </c>
      <c r="J24" s="41" t="s">
        <v>160</v>
      </c>
      <c r="K24" s="28" t="s">
        <v>160</v>
      </c>
      <c r="L24" s="42" t="s">
        <v>160</v>
      </c>
    </row>
    <row r="25" spans="1:12" ht="27" customHeight="1" x14ac:dyDescent="0.15">
      <c r="A25" s="5"/>
      <c r="B25" s="347" t="s">
        <v>50</v>
      </c>
      <c r="C25" s="348"/>
      <c r="D25" s="299">
        <v>0</v>
      </c>
      <c r="E25" s="300">
        <v>0</v>
      </c>
      <c r="F25" s="23">
        <v>0</v>
      </c>
      <c r="G25" s="299">
        <v>0</v>
      </c>
      <c r="H25" s="300">
        <v>0</v>
      </c>
      <c r="I25" s="23">
        <v>0</v>
      </c>
      <c r="J25" s="43" t="s">
        <v>160</v>
      </c>
      <c r="K25" s="44" t="s">
        <v>160</v>
      </c>
      <c r="L25" s="45" t="s">
        <v>160</v>
      </c>
    </row>
    <row r="26" spans="1:12" ht="27" customHeight="1" x14ac:dyDescent="0.15">
      <c r="A26" s="6"/>
      <c r="B26" s="349" t="s">
        <v>51</v>
      </c>
      <c r="C26" s="350"/>
      <c r="D26" s="301">
        <v>0</v>
      </c>
      <c r="E26" s="302">
        <v>0</v>
      </c>
      <c r="F26" s="24">
        <v>0</v>
      </c>
      <c r="G26" s="301">
        <v>0</v>
      </c>
      <c r="H26" s="302">
        <v>0</v>
      </c>
      <c r="I26" s="24">
        <v>0</v>
      </c>
      <c r="J26" s="46" t="s">
        <v>160</v>
      </c>
      <c r="K26" s="27" t="s">
        <v>160</v>
      </c>
      <c r="L26" s="47" t="s">
        <v>160</v>
      </c>
    </row>
    <row r="27" spans="1:12" ht="27" customHeight="1" x14ac:dyDescent="0.15">
      <c r="A27" s="351" t="s">
        <v>53</v>
      </c>
      <c r="B27" s="352"/>
      <c r="C27" s="353"/>
      <c r="D27" s="14">
        <v>1150034</v>
      </c>
      <c r="E27" s="15">
        <v>4168</v>
      </c>
      <c r="F27" s="16">
        <v>1154202</v>
      </c>
      <c r="G27" s="14">
        <v>1150208</v>
      </c>
      <c r="H27" s="15">
        <v>4168</v>
      </c>
      <c r="I27" s="16">
        <v>1154376</v>
      </c>
      <c r="J27" s="39">
        <v>100</v>
      </c>
      <c r="K27" s="19">
        <v>100</v>
      </c>
      <c r="L27" s="40">
        <v>100</v>
      </c>
    </row>
    <row r="28" spans="1:12" ht="27" customHeight="1" x14ac:dyDescent="0.15">
      <c r="A28" s="351" t="s">
        <v>54</v>
      </c>
      <c r="B28" s="352"/>
      <c r="C28" s="353"/>
      <c r="D28" s="14">
        <v>119035</v>
      </c>
      <c r="E28" s="15">
        <v>0</v>
      </c>
      <c r="F28" s="16">
        <v>119035</v>
      </c>
      <c r="G28" s="14">
        <v>119035</v>
      </c>
      <c r="H28" s="15">
        <v>0</v>
      </c>
      <c r="I28" s="16">
        <v>119035</v>
      </c>
      <c r="J28" s="39">
        <v>100</v>
      </c>
      <c r="K28" s="19" t="s">
        <v>160</v>
      </c>
      <c r="L28" s="40">
        <v>100</v>
      </c>
    </row>
    <row r="29" spans="1:12" ht="27" customHeight="1" x14ac:dyDescent="0.15">
      <c r="A29" s="354" t="s">
        <v>52</v>
      </c>
      <c r="B29" s="355"/>
      <c r="C29" s="356"/>
      <c r="D29" s="20">
        <v>1009633</v>
      </c>
      <c r="E29" s="21">
        <v>4168</v>
      </c>
      <c r="F29" s="22">
        <v>1013801</v>
      </c>
      <c r="G29" s="20">
        <v>1009807</v>
      </c>
      <c r="H29" s="21">
        <v>4168</v>
      </c>
      <c r="I29" s="22">
        <v>1013975</v>
      </c>
      <c r="J29" s="41">
        <v>100</v>
      </c>
      <c r="K29" s="28">
        <v>100</v>
      </c>
      <c r="L29" s="42">
        <v>100</v>
      </c>
    </row>
    <row r="30" spans="1:12" ht="27" customHeight="1" thickBot="1" x14ac:dyDescent="0.2">
      <c r="A30" s="344" t="s">
        <v>73</v>
      </c>
      <c r="B30" s="345"/>
      <c r="C30" s="346"/>
      <c r="D30" s="304">
        <v>21366</v>
      </c>
      <c r="E30" s="305">
        <v>0</v>
      </c>
      <c r="F30" s="17">
        <v>21366</v>
      </c>
      <c r="G30" s="304">
        <v>21366</v>
      </c>
      <c r="H30" s="305">
        <v>0</v>
      </c>
      <c r="I30" s="17">
        <v>21366</v>
      </c>
      <c r="J30" s="51">
        <v>100</v>
      </c>
      <c r="K30" s="29" t="s">
        <v>160</v>
      </c>
      <c r="L30" s="52">
        <v>100</v>
      </c>
    </row>
    <row r="31" spans="1:12" ht="27" customHeight="1" x14ac:dyDescent="0.15">
      <c r="A31" s="357" t="s">
        <v>45</v>
      </c>
      <c r="B31" s="358"/>
      <c r="C31" s="359"/>
      <c r="D31" s="11">
        <v>29125335</v>
      </c>
      <c r="E31" s="12">
        <v>6989870</v>
      </c>
      <c r="F31" s="13">
        <v>36115205</v>
      </c>
      <c r="G31" s="11">
        <v>27524542</v>
      </c>
      <c r="H31" s="12">
        <v>1456763</v>
      </c>
      <c r="I31" s="13">
        <v>28981305</v>
      </c>
      <c r="J31" s="36">
        <v>94.5</v>
      </c>
      <c r="K31" s="37">
        <v>20.8</v>
      </c>
      <c r="L31" s="38">
        <v>80.2</v>
      </c>
    </row>
    <row r="32" spans="1:12" ht="27" customHeight="1" x14ac:dyDescent="0.15">
      <c r="A32" s="351" t="s">
        <v>55</v>
      </c>
      <c r="B32" s="352"/>
      <c r="C32" s="353"/>
      <c r="D32" s="14">
        <v>26072117</v>
      </c>
      <c r="E32" s="15">
        <v>6100035</v>
      </c>
      <c r="F32" s="16">
        <v>32172152</v>
      </c>
      <c r="G32" s="14">
        <v>24732011</v>
      </c>
      <c r="H32" s="15">
        <v>1319932</v>
      </c>
      <c r="I32" s="16">
        <v>26051943</v>
      </c>
      <c r="J32" s="39">
        <v>94.9</v>
      </c>
      <c r="K32" s="19">
        <v>21.6</v>
      </c>
      <c r="L32" s="40">
        <v>81</v>
      </c>
    </row>
    <row r="33" spans="1:12" ht="27" customHeight="1" thickBot="1" x14ac:dyDescent="0.2">
      <c r="A33" s="344" t="s">
        <v>56</v>
      </c>
      <c r="B33" s="345"/>
      <c r="C33" s="346"/>
      <c r="D33" s="304">
        <v>3053218</v>
      </c>
      <c r="E33" s="305">
        <v>889835</v>
      </c>
      <c r="F33" s="17">
        <v>3943053</v>
      </c>
      <c r="G33" s="304">
        <v>2792531</v>
      </c>
      <c r="H33" s="305">
        <v>136831</v>
      </c>
      <c r="I33" s="17">
        <v>2929362</v>
      </c>
      <c r="J33" s="51">
        <v>91.5</v>
      </c>
      <c r="K33" s="29">
        <v>15.4</v>
      </c>
      <c r="L33" s="52">
        <v>74.3</v>
      </c>
    </row>
  </sheetData>
  <mergeCells count="27">
    <mergeCell ref="A1:L1"/>
    <mergeCell ref="A4:C4"/>
    <mergeCell ref="D4:F4"/>
    <mergeCell ref="G4:I4"/>
    <mergeCell ref="J4:L4"/>
    <mergeCell ref="A5:C5"/>
    <mergeCell ref="A6:C6"/>
    <mergeCell ref="A7:C7"/>
    <mergeCell ref="A8:C8"/>
    <mergeCell ref="B9:C9"/>
    <mergeCell ref="B12:C12"/>
    <mergeCell ref="A15:C15"/>
    <mergeCell ref="B16:C16"/>
    <mergeCell ref="B20:C20"/>
    <mergeCell ref="A21:C21"/>
    <mergeCell ref="A22:C22"/>
    <mergeCell ref="A23:C23"/>
    <mergeCell ref="A24:C24"/>
    <mergeCell ref="A31:C31"/>
    <mergeCell ref="A32:C32"/>
    <mergeCell ref="A33:C33"/>
    <mergeCell ref="B25:C25"/>
    <mergeCell ref="B26:C26"/>
    <mergeCell ref="A27:C27"/>
    <mergeCell ref="A28:C28"/>
    <mergeCell ref="A29:C29"/>
    <mergeCell ref="A30:C30"/>
  </mergeCells>
  <phoneticPr fontId="2"/>
  <printOptions horizontalCentered="1"/>
  <pageMargins left="0.59055118110236227" right="0.47244094488188981" top="0.59055118110236227" bottom="0.98425196850393704" header="0.51181102362204722" footer="0.51181102362204722"/>
  <pageSetup paperSize="9" scale="87" orientation="portrait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125</v>
      </c>
      <c r="M1" s="58" t="s">
        <v>35</v>
      </c>
    </row>
    <row r="2" spans="1:13" s="250" customFormat="1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48184087</v>
      </c>
      <c r="F5" s="113">
        <v>966132</v>
      </c>
      <c r="G5" s="114">
        <v>49150219</v>
      </c>
      <c r="H5" s="115">
        <v>47841809</v>
      </c>
      <c r="I5" s="113">
        <v>392569</v>
      </c>
      <c r="J5" s="114">
        <v>48234378</v>
      </c>
      <c r="K5" s="116">
        <v>99.289645147784995</v>
      </c>
      <c r="L5" s="117">
        <v>40.633060492769104</v>
      </c>
      <c r="M5" s="118">
        <v>98.136649197839787</v>
      </c>
    </row>
    <row r="6" spans="1:13" ht="18" customHeight="1" x14ac:dyDescent="0.15">
      <c r="A6" s="68"/>
      <c r="B6" s="79"/>
      <c r="C6" s="80" t="s">
        <v>1</v>
      </c>
      <c r="D6" s="81"/>
      <c r="E6" s="82">
        <v>10967750</v>
      </c>
      <c r="F6" s="83">
        <v>387408</v>
      </c>
      <c r="G6" s="84">
        <v>11355158</v>
      </c>
      <c r="H6" s="85">
        <v>10841875</v>
      </c>
      <c r="I6" s="83">
        <v>165250</v>
      </c>
      <c r="J6" s="84">
        <v>11007125</v>
      </c>
      <c r="K6" s="86">
        <v>98.85231702035513</v>
      </c>
      <c r="L6" s="87">
        <v>42.655288481394294</v>
      </c>
      <c r="M6" s="88">
        <v>96.935022832795454</v>
      </c>
    </row>
    <row r="7" spans="1:13" ht="18" customHeight="1" x14ac:dyDescent="0.15">
      <c r="A7" s="68"/>
      <c r="B7" s="79"/>
      <c r="C7" s="80" t="s">
        <v>2</v>
      </c>
      <c r="D7" s="81"/>
      <c r="E7" s="82">
        <v>5492646</v>
      </c>
      <c r="F7" s="83">
        <v>175329</v>
      </c>
      <c r="G7" s="84">
        <v>5667975</v>
      </c>
      <c r="H7" s="85">
        <v>5418848</v>
      </c>
      <c r="I7" s="83">
        <v>83514</v>
      </c>
      <c r="J7" s="84">
        <v>5502362</v>
      </c>
      <c r="K7" s="86">
        <v>98.656421695481555</v>
      </c>
      <c r="L7" s="87">
        <v>47.632736170285575</v>
      </c>
      <c r="M7" s="88">
        <v>97.078092263991991</v>
      </c>
    </row>
    <row r="8" spans="1:13" ht="18" customHeight="1" x14ac:dyDescent="0.15">
      <c r="A8" s="68"/>
      <c r="B8" s="79"/>
      <c r="C8" s="80" t="s">
        <v>3</v>
      </c>
      <c r="D8" s="81"/>
      <c r="E8" s="82">
        <v>14029422</v>
      </c>
      <c r="F8" s="83">
        <v>379425</v>
      </c>
      <c r="G8" s="84">
        <v>14408847</v>
      </c>
      <c r="H8" s="85">
        <v>13892543</v>
      </c>
      <c r="I8" s="83">
        <v>131782</v>
      </c>
      <c r="J8" s="84">
        <v>14024325</v>
      </c>
      <c r="K8" s="86">
        <v>99.024343269451876</v>
      </c>
      <c r="L8" s="87">
        <v>34.732028727680046</v>
      </c>
      <c r="M8" s="88">
        <v>97.331347886475584</v>
      </c>
    </row>
    <row r="9" spans="1:13" ht="18" customHeight="1" x14ac:dyDescent="0.15">
      <c r="A9" s="68"/>
      <c r="B9" s="89"/>
      <c r="C9" s="90" t="s">
        <v>4</v>
      </c>
      <c r="D9" s="91"/>
      <c r="E9" s="92">
        <v>6440719</v>
      </c>
      <c r="F9" s="93">
        <v>446936</v>
      </c>
      <c r="G9" s="94">
        <v>6887655</v>
      </c>
      <c r="H9" s="95">
        <v>6283376</v>
      </c>
      <c r="I9" s="93">
        <v>147856</v>
      </c>
      <c r="J9" s="94">
        <v>6431232</v>
      </c>
      <c r="K9" s="96">
        <v>97.557058458845987</v>
      </c>
      <c r="L9" s="97">
        <v>33.08214151466877</v>
      </c>
      <c r="M9" s="98">
        <v>93.37331791444258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5607031</v>
      </c>
      <c r="F10" s="103">
        <v>296665</v>
      </c>
      <c r="G10" s="104">
        <v>5903696</v>
      </c>
      <c r="H10" s="105">
        <v>5499573</v>
      </c>
      <c r="I10" s="103">
        <v>88515</v>
      </c>
      <c r="J10" s="104">
        <v>5588088</v>
      </c>
      <c r="K10" s="106">
        <v>98.083513360279255</v>
      </c>
      <c r="L10" s="107">
        <v>29.836684475755483</v>
      </c>
      <c r="M10" s="108">
        <v>94.654060778197248</v>
      </c>
    </row>
    <row r="11" spans="1:13" ht="18" customHeight="1" x14ac:dyDescent="0.15">
      <c r="A11" s="68"/>
      <c r="B11" s="79"/>
      <c r="C11" s="80" t="s">
        <v>66</v>
      </c>
      <c r="D11" s="81"/>
      <c r="E11" s="82">
        <v>14932914</v>
      </c>
      <c r="F11" s="83">
        <v>672754</v>
      </c>
      <c r="G11" s="84">
        <v>15605668</v>
      </c>
      <c r="H11" s="85">
        <v>14652613</v>
      </c>
      <c r="I11" s="83">
        <v>263994</v>
      </c>
      <c r="J11" s="84">
        <v>14916607</v>
      </c>
      <c r="K11" s="86">
        <v>98.122931666250807</v>
      </c>
      <c r="L11" s="87">
        <v>39.240792325277887</v>
      </c>
      <c r="M11" s="88">
        <v>95.584546589098267</v>
      </c>
    </row>
    <row r="12" spans="1:13" ht="18" customHeight="1" x14ac:dyDescent="0.15">
      <c r="A12" s="68"/>
      <c r="B12" s="79"/>
      <c r="C12" s="80" t="s">
        <v>67</v>
      </c>
      <c r="D12" s="81"/>
      <c r="E12" s="82">
        <v>6227241</v>
      </c>
      <c r="F12" s="83">
        <v>204494</v>
      </c>
      <c r="G12" s="84">
        <v>6431735</v>
      </c>
      <c r="H12" s="85">
        <v>6160324</v>
      </c>
      <c r="I12" s="83">
        <v>75570</v>
      </c>
      <c r="J12" s="84">
        <v>6235894</v>
      </c>
      <c r="K12" s="86">
        <v>98.925414963063091</v>
      </c>
      <c r="L12" s="87">
        <v>36.954629475681436</v>
      </c>
      <c r="M12" s="88">
        <v>96.955082881990634</v>
      </c>
    </row>
    <row r="13" spans="1:13" ht="18" customHeight="1" x14ac:dyDescent="0.15">
      <c r="A13" s="68"/>
      <c r="B13" s="79"/>
      <c r="C13" s="80" t="s">
        <v>68</v>
      </c>
      <c r="D13" s="81"/>
      <c r="E13" s="82">
        <v>11449758</v>
      </c>
      <c r="F13" s="83">
        <v>570656</v>
      </c>
      <c r="G13" s="84">
        <v>12020414</v>
      </c>
      <c r="H13" s="85">
        <v>11234176</v>
      </c>
      <c r="I13" s="83">
        <v>258279</v>
      </c>
      <c r="J13" s="84">
        <v>11492455</v>
      </c>
      <c r="K13" s="86">
        <v>98.117147978149404</v>
      </c>
      <c r="L13" s="87">
        <v>45.260016542365278</v>
      </c>
      <c r="M13" s="88">
        <v>95.607813507920781</v>
      </c>
    </row>
    <row r="14" spans="1:13" ht="18" customHeight="1" x14ac:dyDescent="0.15">
      <c r="A14" s="68"/>
      <c r="B14" s="89"/>
      <c r="C14" s="90" t="s">
        <v>69</v>
      </c>
      <c r="D14" s="91"/>
      <c r="E14" s="92">
        <v>5400903</v>
      </c>
      <c r="F14" s="93">
        <v>187155</v>
      </c>
      <c r="G14" s="94">
        <v>5588058</v>
      </c>
      <c r="H14" s="95">
        <v>5336126</v>
      </c>
      <c r="I14" s="93">
        <v>76149</v>
      </c>
      <c r="J14" s="94">
        <v>5412275</v>
      </c>
      <c r="K14" s="96">
        <v>98.800626487829902</v>
      </c>
      <c r="L14" s="97">
        <v>40.687665304159651</v>
      </c>
      <c r="M14" s="98">
        <v>96.854309672519506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3447026</v>
      </c>
      <c r="F15" s="103">
        <v>129002</v>
      </c>
      <c r="G15" s="104">
        <v>3576028</v>
      </c>
      <c r="H15" s="105">
        <v>3395373</v>
      </c>
      <c r="I15" s="103">
        <v>52163</v>
      </c>
      <c r="J15" s="104">
        <v>3447536</v>
      </c>
      <c r="K15" s="106">
        <v>98.501519860888777</v>
      </c>
      <c r="L15" s="107">
        <v>40.43580719678765</v>
      </c>
      <c r="M15" s="108">
        <v>96.406851400492386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648076</v>
      </c>
      <c r="F16" s="113">
        <v>52741</v>
      </c>
      <c r="G16" s="114">
        <v>700817</v>
      </c>
      <c r="H16" s="115">
        <v>633829</v>
      </c>
      <c r="I16" s="113">
        <v>6383</v>
      </c>
      <c r="J16" s="114">
        <v>640212</v>
      </c>
      <c r="K16" s="116">
        <v>97.801646720446371</v>
      </c>
      <c r="L16" s="117">
        <v>12.1025388217895</v>
      </c>
      <c r="M16" s="118">
        <v>91.352236033087095</v>
      </c>
    </row>
    <row r="17" spans="1:13" ht="18" customHeight="1" x14ac:dyDescent="0.15">
      <c r="A17" s="68"/>
      <c r="B17" s="79"/>
      <c r="C17" s="80" t="s">
        <v>7</v>
      </c>
      <c r="D17" s="81"/>
      <c r="E17" s="82">
        <v>682907</v>
      </c>
      <c r="F17" s="83">
        <v>22100</v>
      </c>
      <c r="G17" s="84">
        <v>705007</v>
      </c>
      <c r="H17" s="85">
        <v>677666</v>
      </c>
      <c r="I17" s="83">
        <v>4485</v>
      </c>
      <c r="J17" s="84">
        <v>682151</v>
      </c>
      <c r="K17" s="86">
        <v>99.232545573555413</v>
      </c>
      <c r="L17" s="87">
        <v>20.294117647058822</v>
      </c>
      <c r="M17" s="88">
        <v>96.758046374007634</v>
      </c>
    </row>
    <row r="18" spans="1:13" ht="18" customHeight="1" x14ac:dyDescent="0.15">
      <c r="A18" s="68"/>
      <c r="B18" s="79"/>
      <c r="C18" s="80" t="s">
        <v>8</v>
      </c>
      <c r="D18" s="81"/>
      <c r="E18" s="82">
        <v>220666</v>
      </c>
      <c r="F18" s="83">
        <v>24659</v>
      </c>
      <c r="G18" s="84">
        <v>245325</v>
      </c>
      <c r="H18" s="85">
        <v>217845</v>
      </c>
      <c r="I18" s="83">
        <v>2865</v>
      </c>
      <c r="J18" s="84">
        <v>220710</v>
      </c>
      <c r="K18" s="86">
        <v>98.721597346215546</v>
      </c>
      <c r="L18" s="87">
        <v>11.618476012814794</v>
      </c>
      <c r="M18" s="88">
        <v>89.966371140324071</v>
      </c>
    </row>
    <row r="19" spans="1:13" ht="18" customHeight="1" x14ac:dyDescent="0.15">
      <c r="A19" s="68"/>
      <c r="B19" s="89"/>
      <c r="C19" s="90" t="s">
        <v>9</v>
      </c>
      <c r="D19" s="91"/>
      <c r="E19" s="92">
        <v>656900</v>
      </c>
      <c r="F19" s="93">
        <v>28244</v>
      </c>
      <c r="G19" s="94">
        <v>685144</v>
      </c>
      <c r="H19" s="95">
        <v>644336</v>
      </c>
      <c r="I19" s="93">
        <v>12037</v>
      </c>
      <c r="J19" s="94">
        <v>656373</v>
      </c>
      <c r="K19" s="96">
        <v>98.087380118739532</v>
      </c>
      <c r="L19" s="97">
        <v>42.617901147146299</v>
      </c>
      <c r="M19" s="98">
        <v>95.800736779421541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1160650</v>
      </c>
      <c r="F20" s="103">
        <v>65930</v>
      </c>
      <c r="G20" s="104">
        <v>1226580</v>
      </c>
      <c r="H20" s="105">
        <v>1141841</v>
      </c>
      <c r="I20" s="103">
        <v>21163</v>
      </c>
      <c r="J20" s="104">
        <v>1163004</v>
      </c>
      <c r="K20" s="106">
        <v>98.379442553741441</v>
      </c>
      <c r="L20" s="107">
        <v>32.099196117093889</v>
      </c>
      <c r="M20" s="108">
        <v>94.816807709240322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1624546</v>
      </c>
      <c r="F21" s="83">
        <v>57783</v>
      </c>
      <c r="G21" s="84">
        <v>1682329</v>
      </c>
      <c r="H21" s="85">
        <v>1605596</v>
      </c>
      <c r="I21" s="83">
        <v>20426</v>
      </c>
      <c r="J21" s="84">
        <v>1626022</v>
      </c>
      <c r="K21" s="86">
        <v>98.833520257351907</v>
      </c>
      <c r="L21" s="87">
        <v>35.349497256978694</v>
      </c>
      <c r="M21" s="88">
        <v>96.653032789662433</v>
      </c>
    </row>
    <row r="22" spans="1:13" ht="18" customHeight="1" x14ac:dyDescent="0.15">
      <c r="A22" s="68"/>
      <c r="B22" s="79"/>
      <c r="C22" s="80" t="s">
        <v>12</v>
      </c>
      <c r="D22" s="81"/>
      <c r="E22" s="82">
        <v>594552</v>
      </c>
      <c r="F22" s="83">
        <v>12478</v>
      </c>
      <c r="G22" s="84">
        <v>607030</v>
      </c>
      <c r="H22" s="85">
        <v>589367</v>
      </c>
      <c r="I22" s="83">
        <v>7263</v>
      </c>
      <c r="J22" s="84">
        <v>596630</v>
      </c>
      <c r="K22" s="86">
        <v>99.127914799714745</v>
      </c>
      <c r="L22" s="87">
        <v>58.206443340278888</v>
      </c>
      <c r="M22" s="88">
        <v>98.286740358796109</v>
      </c>
    </row>
    <row r="23" spans="1:13" ht="18" customHeight="1" x14ac:dyDescent="0.15">
      <c r="A23" s="68"/>
      <c r="B23" s="79"/>
      <c r="C23" s="80" t="s">
        <v>13</v>
      </c>
      <c r="D23" s="81"/>
      <c r="E23" s="82">
        <v>1291839</v>
      </c>
      <c r="F23" s="83">
        <v>72572</v>
      </c>
      <c r="G23" s="84">
        <v>1364411</v>
      </c>
      <c r="H23" s="85">
        <v>1268360</v>
      </c>
      <c r="I23" s="83">
        <v>18523</v>
      </c>
      <c r="J23" s="84">
        <v>1286883</v>
      </c>
      <c r="K23" s="86">
        <v>98.182513455624104</v>
      </c>
      <c r="L23" s="87">
        <v>25.523617924268311</v>
      </c>
      <c r="M23" s="88">
        <v>94.317841178354612</v>
      </c>
    </row>
    <row r="24" spans="1:13" ht="18" customHeight="1" x14ac:dyDescent="0.15">
      <c r="A24" s="68"/>
      <c r="B24" s="89"/>
      <c r="C24" s="90" t="s">
        <v>14</v>
      </c>
      <c r="D24" s="91"/>
      <c r="E24" s="92">
        <v>359428</v>
      </c>
      <c r="F24" s="93">
        <v>9494</v>
      </c>
      <c r="G24" s="94">
        <v>368922</v>
      </c>
      <c r="H24" s="95">
        <v>356727</v>
      </c>
      <c r="I24" s="93">
        <v>3748</v>
      </c>
      <c r="J24" s="94">
        <v>360475</v>
      </c>
      <c r="K24" s="96">
        <v>99.248528217055991</v>
      </c>
      <c r="L24" s="97">
        <v>39.477564777754367</v>
      </c>
      <c r="M24" s="98">
        <v>97.710356118637549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3979859</v>
      </c>
      <c r="F25" s="103">
        <v>195147</v>
      </c>
      <c r="G25" s="104">
        <v>4175006</v>
      </c>
      <c r="H25" s="105">
        <v>3906193</v>
      </c>
      <c r="I25" s="103">
        <v>85956</v>
      </c>
      <c r="J25" s="104">
        <v>3992149</v>
      </c>
      <c r="K25" s="106">
        <v>98.149029902818157</v>
      </c>
      <c r="L25" s="107">
        <v>44.046795492628632</v>
      </c>
      <c r="M25" s="108">
        <v>95.620197911092816</v>
      </c>
    </row>
    <row r="26" spans="1:13" ht="18" customHeight="1" x14ac:dyDescent="0.15">
      <c r="A26" s="68"/>
      <c r="B26" s="79"/>
      <c r="C26" s="80" t="s">
        <v>16</v>
      </c>
      <c r="D26" s="81"/>
      <c r="E26" s="82">
        <v>2417480</v>
      </c>
      <c r="F26" s="83">
        <v>87533</v>
      </c>
      <c r="G26" s="84">
        <v>2505013</v>
      </c>
      <c r="H26" s="85">
        <v>2393976</v>
      </c>
      <c r="I26" s="83">
        <v>36118</v>
      </c>
      <c r="J26" s="84">
        <v>2430094</v>
      </c>
      <c r="K26" s="86">
        <v>99.027747902774792</v>
      </c>
      <c r="L26" s="87">
        <v>41.262152559606093</v>
      </c>
      <c r="M26" s="88">
        <v>97.009237077811576</v>
      </c>
    </row>
    <row r="27" spans="1:13" ht="18" customHeight="1" x14ac:dyDescent="0.15">
      <c r="A27" s="68"/>
      <c r="B27" s="79"/>
      <c r="C27" s="80" t="s">
        <v>17</v>
      </c>
      <c r="D27" s="81"/>
      <c r="E27" s="82">
        <v>5048432</v>
      </c>
      <c r="F27" s="83">
        <v>204354</v>
      </c>
      <c r="G27" s="84">
        <v>5252786</v>
      </c>
      <c r="H27" s="85">
        <v>4973336</v>
      </c>
      <c r="I27" s="83">
        <v>67338</v>
      </c>
      <c r="J27" s="84">
        <v>5040674</v>
      </c>
      <c r="K27" s="86">
        <v>98.512488630133078</v>
      </c>
      <c r="L27" s="87">
        <v>32.951642737602391</v>
      </c>
      <c r="M27" s="88">
        <v>95.961914306046353</v>
      </c>
    </row>
    <row r="28" spans="1:13" ht="18" customHeight="1" x14ac:dyDescent="0.15">
      <c r="A28" s="68"/>
      <c r="B28" s="79"/>
      <c r="C28" s="80" t="s">
        <v>18</v>
      </c>
      <c r="D28" s="81"/>
      <c r="E28" s="82">
        <v>2446965</v>
      </c>
      <c r="F28" s="83">
        <v>92988</v>
      </c>
      <c r="G28" s="84">
        <v>2539953</v>
      </c>
      <c r="H28" s="85">
        <v>2426725</v>
      </c>
      <c r="I28" s="83">
        <v>32457</v>
      </c>
      <c r="J28" s="84">
        <v>2459182</v>
      </c>
      <c r="K28" s="86">
        <v>99.172852901451392</v>
      </c>
      <c r="L28" s="87">
        <v>34.904503806942834</v>
      </c>
      <c r="M28" s="88">
        <v>96.819980527198737</v>
      </c>
    </row>
    <row r="29" spans="1:13" ht="18" customHeight="1" x14ac:dyDescent="0.15">
      <c r="A29" s="68"/>
      <c r="B29" s="89"/>
      <c r="C29" s="90" t="s">
        <v>19</v>
      </c>
      <c r="D29" s="91"/>
      <c r="E29" s="92">
        <v>2163371</v>
      </c>
      <c r="F29" s="93">
        <v>156118</v>
      </c>
      <c r="G29" s="94">
        <v>2319489</v>
      </c>
      <c r="H29" s="95">
        <v>2132304</v>
      </c>
      <c r="I29" s="93">
        <v>39289</v>
      </c>
      <c r="J29" s="94">
        <v>2171593</v>
      </c>
      <c r="K29" s="96">
        <v>98.563954125297968</v>
      </c>
      <c r="L29" s="97">
        <v>25.166220423013364</v>
      </c>
      <c r="M29" s="98">
        <v>93.623767993726204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3654522</v>
      </c>
      <c r="F30" s="103">
        <v>143622</v>
      </c>
      <c r="G30" s="104">
        <v>3798144</v>
      </c>
      <c r="H30" s="105">
        <v>3603985</v>
      </c>
      <c r="I30" s="103">
        <v>53416</v>
      </c>
      <c r="J30" s="104">
        <v>3657401</v>
      </c>
      <c r="K30" s="106">
        <v>98.617137891083971</v>
      </c>
      <c r="L30" s="107">
        <v>37.192073637743519</v>
      </c>
      <c r="M30" s="108">
        <v>96.29442696222155</v>
      </c>
    </row>
    <row r="31" spans="1:13" ht="18" customHeight="1" x14ac:dyDescent="0.15">
      <c r="A31" s="68"/>
      <c r="B31" s="79"/>
      <c r="C31" s="80" t="s">
        <v>21</v>
      </c>
      <c r="D31" s="81"/>
      <c r="E31" s="82">
        <v>1688538</v>
      </c>
      <c r="F31" s="83">
        <v>17124</v>
      </c>
      <c r="G31" s="84">
        <v>1705662</v>
      </c>
      <c r="H31" s="85">
        <v>1676888</v>
      </c>
      <c r="I31" s="83">
        <v>7124</v>
      </c>
      <c r="J31" s="84">
        <v>1684012</v>
      </c>
      <c r="K31" s="86">
        <v>99.310054023066101</v>
      </c>
      <c r="L31" s="87">
        <v>41.602429338939501</v>
      </c>
      <c r="M31" s="88">
        <v>98.730698110176576</v>
      </c>
    </row>
    <row r="32" spans="1:13" ht="18" customHeight="1" x14ac:dyDescent="0.15">
      <c r="A32" s="68"/>
      <c r="B32" s="79"/>
      <c r="C32" s="80" t="s">
        <v>22</v>
      </c>
      <c r="D32" s="81"/>
      <c r="E32" s="82">
        <v>3967762</v>
      </c>
      <c r="F32" s="83">
        <v>59417</v>
      </c>
      <c r="G32" s="84">
        <v>4027179</v>
      </c>
      <c r="H32" s="85">
        <v>3953086</v>
      </c>
      <c r="I32" s="83">
        <v>31066</v>
      </c>
      <c r="J32" s="84">
        <v>3984152</v>
      </c>
      <c r="K32" s="86">
        <v>99.630118943626158</v>
      </c>
      <c r="L32" s="87">
        <v>52.284699665079017</v>
      </c>
      <c r="M32" s="88">
        <v>98.931584615434275</v>
      </c>
    </row>
    <row r="33" spans="1:13" ht="18" customHeight="1" x14ac:dyDescent="0.15">
      <c r="A33" s="68"/>
      <c r="B33" s="79"/>
      <c r="C33" s="80" t="s">
        <v>23</v>
      </c>
      <c r="D33" s="81"/>
      <c r="E33" s="82">
        <v>83632</v>
      </c>
      <c r="F33" s="83">
        <v>4312</v>
      </c>
      <c r="G33" s="84">
        <v>87944</v>
      </c>
      <c r="H33" s="85">
        <v>83022</v>
      </c>
      <c r="I33" s="83">
        <v>3194</v>
      </c>
      <c r="J33" s="84">
        <v>86216</v>
      </c>
      <c r="K33" s="86">
        <v>99.270614118997514</v>
      </c>
      <c r="L33" s="87">
        <v>74.072356215213347</v>
      </c>
      <c r="M33" s="88">
        <v>98.035113253888838</v>
      </c>
    </row>
    <row r="34" spans="1:13" ht="18" customHeight="1" x14ac:dyDescent="0.15">
      <c r="A34" s="68"/>
      <c r="B34" s="89"/>
      <c r="C34" s="90" t="s">
        <v>24</v>
      </c>
      <c r="D34" s="91"/>
      <c r="E34" s="92">
        <v>80934</v>
      </c>
      <c r="F34" s="93">
        <v>16424</v>
      </c>
      <c r="G34" s="94">
        <v>97358</v>
      </c>
      <c r="H34" s="95">
        <v>76115</v>
      </c>
      <c r="I34" s="93">
        <v>6191</v>
      </c>
      <c r="J34" s="94">
        <v>82306</v>
      </c>
      <c r="K34" s="96">
        <v>94.045765685620381</v>
      </c>
      <c r="L34" s="97">
        <v>37.694836824159765</v>
      </c>
      <c r="M34" s="98">
        <v>84.53953450153044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53600</v>
      </c>
      <c r="F35" s="103">
        <v>19150</v>
      </c>
      <c r="G35" s="104">
        <v>72750</v>
      </c>
      <c r="H35" s="105">
        <v>50779</v>
      </c>
      <c r="I35" s="103">
        <v>5550</v>
      </c>
      <c r="J35" s="104">
        <v>56329</v>
      </c>
      <c r="K35" s="106">
        <v>94.736940298507463</v>
      </c>
      <c r="L35" s="107">
        <v>28.981723237597912</v>
      </c>
      <c r="M35" s="108">
        <v>77.428178694158078</v>
      </c>
    </row>
    <row r="36" spans="1:13" ht="18" customHeight="1" x14ac:dyDescent="0.15">
      <c r="A36" s="68"/>
      <c r="B36" s="79"/>
      <c r="C36" s="80" t="s">
        <v>26</v>
      </c>
      <c r="D36" s="81"/>
      <c r="E36" s="82">
        <v>25770</v>
      </c>
      <c r="F36" s="83">
        <v>1738</v>
      </c>
      <c r="G36" s="84">
        <v>27508</v>
      </c>
      <c r="H36" s="85">
        <v>25257</v>
      </c>
      <c r="I36" s="83">
        <v>466</v>
      </c>
      <c r="J36" s="84">
        <v>25723</v>
      </c>
      <c r="K36" s="86">
        <v>98.009313154831204</v>
      </c>
      <c r="L36" s="87">
        <v>26.812428078250861</v>
      </c>
      <c r="M36" s="88">
        <v>93.510978624400181</v>
      </c>
    </row>
    <row r="37" spans="1:13" ht="18" customHeight="1" x14ac:dyDescent="0.15">
      <c r="A37" s="68"/>
      <c r="B37" s="79"/>
      <c r="C37" s="80" t="s">
        <v>27</v>
      </c>
      <c r="D37" s="81"/>
      <c r="E37" s="82">
        <v>181122</v>
      </c>
      <c r="F37" s="83">
        <v>10553</v>
      </c>
      <c r="G37" s="84">
        <v>191675</v>
      </c>
      <c r="H37" s="85">
        <v>178939</v>
      </c>
      <c r="I37" s="83">
        <v>1002</v>
      </c>
      <c r="J37" s="84">
        <v>179941</v>
      </c>
      <c r="K37" s="86">
        <v>98.794735040469959</v>
      </c>
      <c r="L37" s="87">
        <v>9.4949303515587982</v>
      </c>
      <c r="M37" s="88">
        <v>93.878179209599594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94832</v>
      </c>
      <c r="F38" s="83">
        <v>2049</v>
      </c>
      <c r="G38" s="84">
        <v>96881</v>
      </c>
      <c r="H38" s="85">
        <v>93459</v>
      </c>
      <c r="I38" s="83">
        <v>644</v>
      </c>
      <c r="J38" s="84">
        <v>94103</v>
      </c>
      <c r="K38" s="86">
        <v>98.552176480512912</v>
      </c>
      <c r="L38" s="87">
        <v>31.429965836993656</v>
      </c>
      <c r="M38" s="88">
        <v>97.132564692767417</v>
      </c>
    </row>
    <row r="39" spans="1:13" ht="18" customHeight="1" x14ac:dyDescent="0.15">
      <c r="A39" s="68"/>
      <c r="B39" s="89"/>
      <c r="C39" s="90" t="s">
        <v>29</v>
      </c>
      <c r="D39" s="91"/>
      <c r="E39" s="92">
        <v>84812</v>
      </c>
      <c r="F39" s="93">
        <v>13003</v>
      </c>
      <c r="G39" s="94">
        <v>97815</v>
      </c>
      <c r="H39" s="95">
        <v>82291</v>
      </c>
      <c r="I39" s="93">
        <v>2060</v>
      </c>
      <c r="J39" s="94">
        <v>84351</v>
      </c>
      <c r="K39" s="96">
        <v>97.027543272178463</v>
      </c>
      <c r="L39" s="97">
        <v>15.842497885103437</v>
      </c>
      <c r="M39" s="98">
        <v>86.235239993865974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117520</v>
      </c>
      <c r="F40" s="103">
        <v>28379</v>
      </c>
      <c r="G40" s="104">
        <v>145899</v>
      </c>
      <c r="H40" s="105">
        <v>112063</v>
      </c>
      <c r="I40" s="103">
        <v>5819</v>
      </c>
      <c r="J40" s="104">
        <v>117882</v>
      </c>
      <c r="K40" s="106">
        <v>95.356535057862487</v>
      </c>
      <c r="L40" s="107">
        <v>20.504598470700167</v>
      </c>
      <c r="M40" s="108">
        <v>80.796989698352974</v>
      </c>
    </row>
    <row r="41" spans="1:13" ht="18" customHeight="1" x14ac:dyDescent="0.15">
      <c r="A41" s="68"/>
      <c r="B41" s="79"/>
      <c r="C41" s="80" t="s">
        <v>71</v>
      </c>
      <c r="D41" s="81"/>
      <c r="E41" s="82">
        <v>676003</v>
      </c>
      <c r="F41" s="83">
        <v>44170</v>
      </c>
      <c r="G41" s="84">
        <v>720173</v>
      </c>
      <c r="H41" s="85">
        <v>655166</v>
      </c>
      <c r="I41" s="83">
        <v>12746</v>
      </c>
      <c r="J41" s="84">
        <v>667912</v>
      </c>
      <c r="K41" s="86">
        <v>96.917617229509332</v>
      </c>
      <c r="L41" s="87">
        <v>28.856690061127459</v>
      </c>
      <c r="M41" s="88">
        <v>92.743271408397703</v>
      </c>
    </row>
    <row r="42" spans="1:13" ht="18" customHeight="1" x14ac:dyDescent="0.15">
      <c r="A42" s="68"/>
      <c r="B42" s="79"/>
      <c r="C42" s="80" t="s">
        <v>72</v>
      </c>
      <c r="D42" s="81"/>
      <c r="E42" s="82">
        <v>2429411</v>
      </c>
      <c r="F42" s="83">
        <v>97833</v>
      </c>
      <c r="G42" s="84">
        <v>2527244</v>
      </c>
      <c r="H42" s="85">
        <v>2388038</v>
      </c>
      <c r="I42" s="83">
        <v>35574</v>
      </c>
      <c r="J42" s="84">
        <v>2423612</v>
      </c>
      <c r="K42" s="86">
        <v>98.296994621330029</v>
      </c>
      <c r="L42" s="87">
        <v>36.361963754561344</v>
      </c>
      <c r="M42" s="88">
        <v>95.899406626348707</v>
      </c>
    </row>
    <row r="43" spans="1:13" ht="18" customHeight="1" x14ac:dyDescent="0.15">
      <c r="A43" s="68"/>
      <c r="B43" s="79"/>
      <c r="C43" s="80" t="s">
        <v>31</v>
      </c>
      <c r="D43" s="81"/>
      <c r="E43" s="82">
        <v>96894</v>
      </c>
      <c r="F43" s="83">
        <v>17192</v>
      </c>
      <c r="G43" s="84">
        <v>114086</v>
      </c>
      <c r="H43" s="85">
        <v>91583</v>
      </c>
      <c r="I43" s="83">
        <v>3713</v>
      </c>
      <c r="J43" s="84">
        <v>95296</v>
      </c>
      <c r="K43" s="86">
        <v>94.518752451132158</v>
      </c>
      <c r="L43" s="87">
        <v>21.597254536993951</v>
      </c>
      <c r="M43" s="88">
        <v>83.529968620163743</v>
      </c>
    </row>
    <row r="44" spans="1:13" ht="18" customHeight="1" x14ac:dyDescent="0.15">
      <c r="A44" s="68"/>
      <c r="B44" s="89"/>
      <c r="C44" s="90" t="s">
        <v>32</v>
      </c>
      <c r="D44" s="91"/>
      <c r="E44" s="92">
        <v>514321</v>
      </c>
      <c r="F44" s="93">
        <v>41460</v>
      </c>
      <c r="G44" s="94">
        <v>555781</v>
      </c>
      <c r="H44" s="95">
        <v>500084</v>
      </c>
      <c r="I44" s="93">
        <v>9953</v>
      </c>
      <c r="J44" s="94">
        <v>510037</v>
      </c>
      <c r="K44" s="96">
        <v>97.231884367933645</v>
      </c>
      <c r="L44" s="97">
        <v>24.006271104679207</v>
      </c>
      <c r="M44" s="98">
        <v>91.769419969376429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212715</v>
      </c>
      <c r="F45" s="103">
        <v>7297</v>
      </c>
      <c r="G45" s="104">
        <v>220012</v>
      </c>
      <c r="H45" s="105">
        <v>210086</v>
      </c>
      <c r="I45" s="103">
        <v>2522</v>
      </c>
      <c r="J45" s="104">
        <v>212608</v>
      </c>
      <c r="K45" s="106">
        <v>98.764073995721986</v>
      </c>
      <c r="L45" s="107">
        <v>34.562148828285601</v>
      </c>
      <c r="M45" s="108">
        <v>96.634729014781001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132179497</v>
      </c>
      <c r="F46" s="124">
        <v>4415956</v>
      </c>
      <c r="G46" s="125">
        <v>136595453</v>
      </c>
      <c r="H46" s="126">
        <v>130556636</v>
      </c>
      <c r="I46" s="124">
        <v>1735641</v>
      </c>
      <c r="J46" s="125">
        <v>132292277</v>
      </c>
      <c r="K46" s="127">
        <v>98.772229402567632</v>
      </c>
      <c r="L46" s="128">
        <v>39.303856288423162</v>
      </c>
      <c r="M46" s="129">
        <v>96.849693086050237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37258059</v>
      </c>
      <c r="F47" s="134">
        <v>1605864</v>
      </c>
      <c r="G47" s="135">
        <v>38863923</v>
      </c>
      <c r="H47" s="136">
        <v>36748942</v>
      </c>
      <c r="I47" s="134">
        <v>539091</v>
      </c>
      <c r="J47" s="135">
        <v>37288033</v>
      </c>
      <c r="K47" s="137">
        <v>98.633538585571515</v>
      </c>
      <c r="L47" s="138">
        <v>33.570152889659397</v>
      </c>
      <c r="M47" s="139">
        <v>95.945108269178078</v>
      </c>
    </row>
    <row r="48" spans="1:13" ht="18" customHeight="1" thickBot="1" x14ac:dyDescent="0.2">
      <c r="B48" s="140"/>
      <c r="C48" s="141" t="s">
        <v>93</v>
      </c>
      <c r="D48" s="142"/>
      <c r="E48" s="143">
        <v>169437556</v>
      </c>
      <c r="F48" s="144">
        <v>6021820</v>
      </c>
      <c r="G48" s="145">
        <v>175459376</v>
      </c>
      <c r="H48" s="146">
        <v>167305578</v>
      </c>
      <c r="I48" s="144">
        <v>2274732</v>
      </c>
      <c r="J48" s="145">
        <v>169580310</v>
      </c>
      <c r="K48" s="147">
        <v>98.74173232290957</v>
      </c>
      <c r="L48" s="148">
        <v>37.774825551079246</v>
      </c>
      <c r="M48" s="149">
        <v>96.649329244166466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85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47163737</v>
      </c>
      <c r="F5" s="73">
        <v>961964</v>
      </c>
      <c r="G5" s="74">
        <v>48125701</v>
      </c>
      <c r="H5" s="75">
        <v>46821285</v>
      </c>
      <c r="I5" s="73">
        <v>388401</v>
      </c>
      <c r="J5" s="74">
        <v>47209686</v>
      </c>
      <c r="K5" s="76">
        <v>99.273908257100146</v>
      </c>
      <c r="L5" s="77">
        <v>40.375835270342755</v>
      </c>
      <c r="M5" s="78">
        <v>98.096619932871207</v>
      </c>
    </row>
    <row r="6" spans="1:13" ht="18" customHeight="1" x14ac:dyDescent="0.15">
      <c r="A6" s="68"/>
      <c r="B6" s="79"/>
      <c r="C6" s="80" t="s">
        <v>1</v>
      </c>
      <c r="D6" s="81"/>
      <c r="E6" s="82">
        <v>10963691</v>
      </c>
      <c r="F6" s="83">
        <v>387408</v>
      </c>
      <c r="G6" s="84">
        <v>11351099</v>
      </c>
      <c r="H6" s="85">
        <v>10837816</v>
      </c>
      <c r="I6" s="83">
        <v>165250</v>
      </c>
      <c r="J6" s="84">
        <v>11003066</v>
      </c>
      <c r="K6" s="86">
        <v>98.851892122826158</v>
      </c>
      <c r="L6" s="87">
        <v>42.655288481394294</v>
      </c>
      <c r="M6" s="88">
        <v>96.93392683827355</v>
      </c>
    </row>
    <row r="7" spans="1:13" ht="18" customHeight="1" x14ac:dyDescent="0.15">
      <c r="A7" s="68"/>
      <c r="B7" s="79"/>
      <c r="C7" s="80" t="s">
        <v>2</v>
      </c>
      <c r="D7" s="81"/>
      <c r="E7" s="82">
        <v>5492646</v>
      </c>
      <c r="F7" s="83">
        <v>175329</v>
      </c>
      <c r="G7" s="84">
        <v>5667975</v>
      </c>
      <c r="H7" s="85">
        <v>5418848</v>
      </c>
      <c r="I7" s="83">
        <v>83514</v>
      </c>
      <c r="J7" s="84">
        <v>5502362</v>
      </c>
      <c r="K7" s="86">
        <v>98.656421695481555</v>
      </c>
      <c r="L7" s="87">
        <v>47.632736170285575</v>
      </c>
      <c r="M7" s="88">
        <v>97.078092263991991</v>
      </c>
    </row>
    <row r="8" spans="1:13" ht="18" customHeight="1" x14ac:dyDescent="0.15">
      <c r="A8" s="68"/>
      <c r="B8" s="79"/>
      <c r="C8" s="80" t="s">
        <v>3</v>
      </c>
      <c r="D8" s="81"/>
      <c r="E8" s="82">
        <v>14020581</v>
      </c>
      <c r="F8" s="83">
        <v>379425</v>
      </c>
      <c r="G8" s="84">
        <v>14400006</v>
      </c>
      <c r="H8" s="85">
        <v>13883702</v>
      </c>
      <c r="I8" s="83">
        <v>131782</v>
      </c>
      <c r="J8" s="84">
        <v>14015484</v>
      </c>
      <c r="K8" s="86">
        <v>99.023728046648003</v>
      </c>
      <c r="L8" s="87">
        <v>34.732028727680046</v>
      </c>
      <c r="M8" s="88">
        <v>97.329709445954393</v>
      </c>
    </row>
    <row r="9" spans="1:13" ht="18" customHeight="1" x14ac:dyDescent="0.15">
      <c r="A9" s="68"/>
      <c r="B9" s="89"/>
      <c r="C9" s="90" t="s">
        <v>4</v>
      </c>
      <c r="D9" s="91"/>
      <c r="E9" s="92">
        <v>6440719</v>
      </c>
      <c r="F9" s="93">
        <v>446936</v>
      </c>
      <c r="G9" s="94">
        <v>6887655</v>
      </c>
      <c r="H9" s="95">
        <v>6283376</v>
      </c>
      <c r="I9" s="93">
        <v>147856</v>
      </c>
      <c r="J9" s="94">
        <v>6431232</v>
      </c>
      <c r="K9" s="96">
        <v>97.557058458845987</v>
      </c>
      <c r="L9" s="97">
        <v>33.08214151466877</v>
      </c>
      <c r="M9" s="98">
        <v>93.37331791444258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5607031</v>
      </c>
      <c r="F10" s="103">
        <v>296665</v>
      </c>
      <c r="G10" s="104">
        <v>5903696</v>
      </c>
      <c r="H10" s="105">
        <v>5499573</v>
      </c>
      <c r="I10" s="103">
        <v>88515</v>
      </c>
      <c r="J10" s="104">
        <v>5588088</v>
      </c>
      <c r="K10" s="106">
        <v>98.083513360279255</v>
      </c>
      <c r="L10" s="107">
        <v>29.836684475755483</v>
      </c>
      <c r="M10" s="108">
        <v>94.654060778197248</v>
      </c>
    </row>
    <row r="11" spans="1:13" ht="18" customHeight="1" x14ac:dyDescent="0.15">
      <c r="A11" s="68"/>
      <c r="B11" s="79"/>
      <c r="C11" s="80" t="s">
        <v>66</v>
      </c>
      <c r="D11" s="81"/>
      <c r="E11" s="82">
        <v>14932914</v>
      </c>
      <c r="F11" s="83">
        <v>672754</v>
      </c>
      <c r="G11" s="84">
        <v>15605668</v>
      </c>
      <c r="H11" s="85">
        <v>14652613</v>
      </c>
      <c r="I11" s="83">
        <v>263994</v>
      </c>
      <c r="J11" s="84">
        <v>14916607</v>
      </c>
      <c r="K11" s="86">
        <v>98.122931666250807</v>
      </c>
      <c r="L11" s="87">
        <v>39.240792325277887</v>
      </c>
      <c r="M11" s="88">
        <v>95.584546589098267</v>
      </c>
    </row>
    <row r="12" spans="1:13" ht="18" customHeight="1" x14ac:dyDescent="0.15">
      <c r="A12" s="68"/>
      <c r="B12" s="79"/>
      <c r="C12" s="80" t="s">
        <v>67</v>
      </c>
      <c r="D12" s="81"/>
      <c r="E12" s="82">
        <v>6198345</v>
      </c>
      <c r="F12" s="83">
        <v>204494</v>
      </c>
      <c r="G12" s="84">
        <v>6402839</v>
      </c>
      <c r="H12" s="85">
        <v>6131428</v>
      </c>
      <c r="I12" s="83">
        <v>75570</v>
      </c>
      <c r="J12" s="84">
        <v>6206998</v>
      </c>
      <c r="K12" s="86">
        <v>98.920405366271154</v>
      </c>
      <c r="L12" s="87">
        <v>36.954629475681436</v>
      </c>
      <c r="M12" s="88">
        <v>96.941341176937286</v>
      </c>
    </row>
    <row r="13" spans="1:13" ht="18" customHeight="1" x14ac:dyDescent="0.15">
      <c r="A13" s="68"/>
      <c r="B13" s="79"/>
      <c r="C13" s="80" t="s">
        <v>68</v>
      </c>
      <c r="D13" s="81"/>
      <c r="E13" s="82">
        <v>11449758</v>
      </c>
      <c r="F13" s="83">
        <v>570656</v>
      </c>
      <c r="G13" s="84">
        <v>12020414</v>
      </c>
      <c r="H13" s="85">
        <v>11234176</v>
      </c>
      <c r="I13" s="83">
        <v>258279</v>
      </c>
      <c r="J13" s="84">
        <v>11492455</v>
      </c>
      <c r="K13" s="86">
        <v>98.117147978149404</v>
      </c>
      <c r="L13" s="87">
        <v>45.260016542365278</v>
      </c>
      <c r="M13" s="88">
        <v>95.607813507920781</v>
      </c>
    </row>
    <row r="14" spans="1:13" ht="18" customHeight="1" x14ac:dyDescent="0.15">
      <c r="A14" s="68"/>
      <c r="B14" s="89"/>
      <c r="C14" s="90" t="s">
        <v>69</v>
      </c>
      <c r="D14" s="91"/>
      <c r="E14" s="92">
        <v>5385023</v>
      </c>
      <c r="F14" s="93">
        <v>187155</v>
      </c>
      <c r="G14" s="94">
        <v>5572178</v>
      </c>
      <c r="H14" s="95">
        <v>5320246</v>
      </c>
      <c r="I14" s="93">
        <v>76149</v>
      </c>
      <c r="J14" s="94">
        <v>5396395</v>
      </c>
      <c r="K14" s="96">
        <v>98.797089631743447</v>
      </c>
      <c r="L14" s="97">
        <v>40.687665304159651</v>
      </c>
      <c r="M14" s="98">
        <v>96.845344854381892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3431805</v>
      </c>
      <c r="F15" s="103">
        <v>129002</v>
      </c>
      <c r="G15" s="104">
        <v>3560807</v>
      </c>
      <c r="H15" s="105">
        <v>3380152</v>
      </c>
      <c r="I15" s="103">
        <v>52163</v>
      </c>
      <c r="J15" s="104">
        <v>3432315</v>
      </c>
      <c r="K15" s="106">
        <v>98.494873688918801</v>
      </c>
      <c r="L15" s="107">
        <v>40.43580719678765</v>
      </c>
      <c r="M15" s="108">
        <v>96.391492153323668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648076</v>
      </c>
      <c r="F16" s="113">
        <v>52741</v>
      </c>
      <c r="G16" s="114">
        <v>700817</v>
      </c>
      <c r="H16" s="115">
        <v>633829</v>
      </c>
      <c r="I16" s="113">
        <v>6383</v>
      </c>
      <c r="J16" s="114">
        <v>640212</v>
      </c>
      <c r="K16" s="116">
        <v>97.801646720446371</v>
      </c>
      <c r="L16" s="117">
        <v>12.1025388217895</v>
      </c>
      <c r="M16" s="118">
        <v>91.352236033087095</v>
      </c>
    </row>
    <row r="17" spans="1:13" ht="18" customHeight="1" x14ac:dyDescent="0.15">
      <c r="A17" s="68"/>
      <c r="B17" s="79"/>
      <c r="C17" s="80" t="s">
        <v>7</v>
      </c>
      <c r="D17" s="81"/>
      <c r="E17" s="82">
        <v>682907</v>
      </c>
      <c r="F17" s="83">
        <v>22100</v>
      </c>
      <c r="G17" s="84">
        <v>705007</v>
      </c>
      <c r="H17" s="85">
        <v>677666</v>
      </c>
      <c r="I17" s="83">
        <v>4485</v>
      </c>
      <c r="J17" s="84">
        <v>682151</v>
      </c>
      <c r="K17" s="86">
        <v>99.232545573555413</v>
      </c>
      <c r="L17" s="87">
        <v>20.294117647058822</v>
      </c>
      <c r="M17" s="88">
        <v>96.758046374007634</v>
      </c>
    </row>
    <row r="18" spans="1:13" ht="18" customHeight="1" x14ac:dyDescent="0.15">
      <c r="A18" s="68"/>
      <c r="B18" s="79"/>
      <c r="C18" s="80" t="s">
        <v>8</v>
      </c>
      <c r="D18" s="81"/>
      <c r="E18" s="82">
        <v>220666</v>
      </c>
      <c r="F18" s="83">
        <v>24659</v>
      </c>
      <c r="G18" s="84">
        <v>245325</v>
      </c>
      <c r="H18" s="85">
        <v>217845</v>
      </c>
      <c r="I18" s="83">
        <v>2865</v>
      </c>
      <c r="J18" s="84">
        <v>220710</v>
      </c>
      <c r="K18" s="86">
        <v>98.721597346215546</v>
      </c>
      <c r="L18" s="87">
        <v>11.618476012814794</v>
      </c>
      <c r="M18" s="88">
        <v>89.966371140324071</v>
      </c>
    </row>
    <row r="19" spans="1:13" ht="18" customHeight="1" x14ac:dyDescent="0.15">
      <c r="A19" s="68"/>
      <c r="B19" s="89"/>
      <c r="C19" s="90" t="s">
        <v>9</v>
      </c>
      <c r="D19" s="91"/>
      <c r="E19" s="92">
        <v>656900</v>
      </c>
      <c r="F19" s="93">
        <v>28244</v>
      </c>
      <c r="G19" s="94">
        <v>685144</v>
      </c>
      <c r="H19" s="95">
        <v>644336</v>
      </c>
      <c r="I19" s="93">
        <v>12037</v>
      </c>
      <c r="J19" s="94">
        <v>656373</v>
      </c>
      <c r="K19" s="96">
        <v>98.087380118739532</v>
      </c>
      <c r="L19" s="97">
        <v>42.617901147146299</v>
      </c>
      <c r="M19" s="98">
        <v>95.800736779421541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1152676</v>
      </c>
      <c r="F20" s="103">
        <v>65930</v>
      </c>
      <c r="G20" s="104">
        <v>1218606</v>
      </c>
      <c r="H20" s="105">
        <v>1133867</v>
      </c>
      <c r="I20" s="103">
        <v>21163</v>
      </c>
      <c r="J20" s="104">
        <v>1155030</v>
      </c>
      <c r="K20" s="106">
        <v>98.368231836179461</v>
      </c>
      <c r="L20" s="107">
        <v>32.099196117093889</v>
      </c>
      <c r="M20" s="108">
        <v>94.782891270845539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1624546</v>
      </c>
      <c r="F21" s="83">
        <v>57783</v>
      </c>
      <c r="G21" s="84">
        <v>1682329</v>
      </c>
      <c r="H21" s="85">
        <v>1605596</v>
      </c>
      <c r="I21" s="83">
        <v>20426</v>
      </c>
      <c r="J21" s="84">
        <v>1626022</v>
      </c>
      <c r="K21" s="86">
        <v>98.833520257351907</v>
      </c>
      <c r="L21" s="87">
        <v>35.349497256978694</v>
      </c>
      <c r="M21" s="88">
        <v>96.653032789662433</v>
      </c>
    </row>
    <row r="22" spans="1:13" ht="18" customHeight="1" x14ac:dyDescent="0.15">
      <c r="A22" s="68"/>
      <c r="B22" s="79"/>
      <c r="C22" s="80" t="s">
        <v>12</v>
      </c>
      <c r="D22" s="81"/>
      <c r="E22" s="82">
        <v>594552</v>
      </c>
      <c r="F22" s="83">
        <v>12478</v>
      </c>
      <c r="G22" s="84">
        <v>607030</v>
      </c>
      <c r="H22" s="85">
        <v>589367</v>
      </c>
      <c r="I22" s="83">
        <v>7263</v>
      </c>
      <c r="J22" s="84">
        <v>596630</v>
      </c>
      <c r="K22" s="86">
        <v>99.127914799714745</v>
      </c>
      <c r="L22" s="87">
        <v>58.206443340278888</v>
      </c>
      <c r="M22" s="88">
        <v>98.286740358796109</v>
      </c>
    </row>
    <row r="23" spans="1:13" ht="18" customHeight="1" x14ac:dyDescent="0.15">
      <c r="A23" s="68"/>
      <c r="B23" s="79"/>
      <c r="C23" s="80" t="s">
        <v>13</v>
      </c>
      <c r="D23" s="81"/>
      <c r="E23" s="82">
        <v>1291839</v>
      </c>
      <c r="F23" s="83">
        <v>72572</v>
      </c>
      <c r="G23" s="84">
        <v>1364411</v>
      </c>
      <c r="H23" s="85">
        <v>1268360</v>
      </c>
      <c r="I23" s="83">
        <v>18523</v>
      </c>
      <c r="J23" s="84">
        <v>1286883</v>
      </c>
      <c r="K23" s="86">
        <v>98.182513455624104</v>
      </c>
      <c r="L23" s="87">
        <v>25.523617924268311</v>
      </c>
      <c r="M23" s="88">
        <v>94.317841178354612</v>
      </c>
    </row>
    <row r="24" spans="1:13" ht="18" customHeight="1" x14ac:dyDescent="0.15">
      <c r="A24" s="68"/>
      <c r="B24" s="89"/>
      <c r="C24" s="90" t="s">
        <v>14</v>
      </c>
      <c r="D24" s="91"/>
      <c r="E24" s="92">
        <v>359428</v>
      </c>
      <c r="F24" s="93">
        <v>9494</v>
      </c>
      <c r="G24" s="94">
        <v>368922</v>
      </c>
      <c r="H24" s="95">
        <v>356727</v>
      </c>
      <c r="I24" s="93">
        <v>3748</v>
      </c>
      <c r="J24" s="94">
        <v>360475</v>
      </c>
      <c r="K24" s="96">
        <v>99.248528217055991</v>
      </c>
      <c r="L24" s="97">
        <v>39.477564777754367</v>
      </c>
      <c r="M24" s="98">
        <v>97.710356118637549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3979859</v>
      </c>
      <c r="F25" s="103">
        <v>195147</v>
      </c>
      <c r="G25" s="104">
        <v>4175006</v>
      </c>
      <c r="H25" s="105">
        <v>3906193</v>
      </c>
      <c r="I25" s="103">
        <v>85956</v>
      </c>
      <c r="J25" s="104">
        <v>3992149</v>
      </c>
      <c r="K25" s="106">
        <v>98.149029902818157</v>
      </c>
      <c r="L25" s="107">
        <v>44.046795492628632</v>
      </c>
      <c r="M25" s="108">
        <v>95.620197911092816</v>
      </c>
    </row>
    <row r="26" spans="1:13" ht="18" customHeight="1" x14ac:dyDescent="0.15">
      <c r="A26" s="68"/>
      <c r="B26" s="79"/>
      <c r="C26" s="80" t="s">
        <v>16</v>
      </c>
      <c r="D26" s="81"/>
      <c r="E26" s="82">
        <v>2417480</v>
      </c>
      <c r="F26" s="83">
        <v>87533</v>
      </c>
      <c r="G26" s="84">
        <v>2505013</v>
      </c>
      <c r="H26" s="85">
        <v>2393976</v>
      </c>
      <c r="I26" s="83">
        <v>36118</v>
      </c>
      <c r="J26" s="84">
        <v>2430094</v>
      </c>
      <c r="K26" s="86">
        <v>99.027747902774792</v>
      </c>
      <c r="L26" s="87">
        <v>41.262152559606093</v>
      </c>
      <c r="M26" s="88">
        <v>97.009237077811576</v>
      </c>
    </row>
    <row r="27" spans="1:13" ht="18" customHeight="1" x14ac:dyDescent="0.15">
      <c r="A27" s="68"/>
      <c r="B27" s="79"/>
      <c r="C27" s="80" t="s">
        <v>17</v>
      </c>
      <c r="D27" s="81"/>
      <c r="E27" s="82">
        <v>5020985</v>
      </c>
      <c r="F27" s="83">
        <v>204354</v>
      </c>
      <c r="G27" s="84">
        <v>5225339</v>
      </c>
      <c r="H27" s="85">
        <v>4945889</v>
      </c>
      <c r="I27" s="83">
        <v>67338</v>
      </c>
      <c r="J27" s="84">
        <v>5013227</v>
      </c>
      <c r="K27" s="86">
        <v>98.504357212777975</v>
      </c>
      <c r="L27" s="87">
        <v>32.951642737602391</v>
      </c>
      <c r="M27" s="88">
        <v>95.940703560094377</v>
      </c>
    </row>
    <row r="28" spans="1:13" ht="18" customHeight="1" x14ac:dyDescent="0.15">
      <c r="A28" s="68"/>
      <c r="B28" s="79"/>
      <c r="C28" s="80" t="s">
        <v>18</v>
      </c>
      <c r="D28" s="81"/>
      <c r="E28" s="82">
        <v>2446965</v>
      </c>
      <c r="F28" s="83">
        <v>92988</v>
      </c>
      <c r="G28" s="84">
        <v>2539953</v>
      </c>
      <c r="H28" s="85">
        <v>2426725</v>
      </c>
      <c r="I28" s="83">
        <v>32457</v>
      </c>
      <c r="J28" s="84">
        <v>2459182</v>
      </c>
      <c r="K28" s="86">
        <v>99.172852901451392</v>
      </c>
      <c r="L28" s="87">
        <v>34.904503806942834</v>
      </c>
      <c r="M28" s="88">
        <v>96.819980527198737</v>
      </c>
    </row>
    <row r="29" spans="1:13" ht="18" customHeight="1" x14ac:dyDescent="0.15">
      <c r="A29" s="68"/>
      <c r="B29" s="89"/>
      <c r="C29" s="90" t="s">
        <v>19</v>
      </c>
      <c r="D29" s="91"/>
      <c r="E29" s="92">
        <v>2163371</v>
      </c>
      <c r="F29" s="93">
        <v>156118</v>
      </c>
      <c r="G29" s="94">
        <v>2319489</v>
      </c>
      <c r="H29" s="95">
        <v>2132304</v>
      </c>
      <c r="I29" s="93">
        <v>39289</v>
      </c>
      <c r="J29" s="94">
        <v>2171593</v>
      </c>
      <c r="K29" s="96">
        <v>98.563954125297968</v>
      </c>
      <c r="L29" s="97">
        <v>25.166220423013364</v>
      </c>
      <c r="M29" s="98">
        <v>93.623767993726204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3654522</v>
      </c>
      <c r="F30" s="103">
        <v>143622</v>
      </c>
      <c r="G30" s="104">
        <v>3798144</v>
      </c>
      <c r="H30" s="105">
        <v>3603985</v>
      </c>
      <c r="I30" s="103">
        <v>53416</v>
      </c>
      <c r="J30" s="104">
        <v>3657401</v>
      </c>
      <c r="K30" s="106">
        <v>98.617137891083971</v>
      </c>
      <c r="L30" s="107">
        <v>37.192073637743519</v>
      </c>
      <c r="M30" s="108">
        <v>96.29442696222155</v>
      </c>
    </row>
    <row r="31" spans="1:13" ht="18" customHeight="1" x14ac:dyDescent="0.15">
      <c r="A31" s="68"/>
      <c r="B31" s="79"/>
      <c r="C31" s="80" t="s">
        <v>21</v>
      </c>
      <c r="D31" s="81"/>
      <c r="E31" s="82">
        <v>1688538</v>
      </c>
      <c r="F31" s="83">
        <v>17124</v>
      </c>
      <c r="G31" s="84">
        <v>1705662</v>
      </c>
      <c r="H31" s="85">
        <v>1676888</v>
      </c>
      <c r="I31" s="83">
        <v>7124</v>
      </c>
      <c r="J31" s="84">
        <v>1684012</v>
      </c>
      <c r="K31" s="86">
        <v>99.310054023066101</v>
      </c>
      <c r="L31" s="87">
        <v>41.602429338939501</v>
      </c>
      <c r="M31" s="88">
        <v>98.730698110176576</v>
      </c>
    </row>
    <row r="32" spans="1:13" ht="18" customHeight="1" x14ac:dyDescent="0.15">
      <c r="A32" s="68"/>
      <c r="B32" s="79"/>
      <c r="C32" s="80" t="s">
        <v>22</v>
      </c>
      <c r="D32" s="81"/>
      <c r="E32" s="82">
        <v>3967762</v>
      </c>
      <c r="F32" s="83">
        <v>59417</v>
      </c>
      <c r="G32" s="84">
        <v>4027179</v>
      </c>
      <c r="H32" s="85">
        <v>3953086</v>
      </c>
      <c r="I32" s="83">
        <v>31066</v>
      </c>
      <c r="J32" s="84">
        <v>3984152</v>
      </c>
      <c r="K32" s="86">
        <v>99.630118943626158</v>
      </c>
      <c r="L32" s="87">
        <v>52.284699665079017</v>
      </c>
      <c r="M32" s="88">
        <v>98.931584615434275</v>
      </c>
    </row>
    <row r="33" spans="1:13" ht="18" customHeight="1" x14ac:dyDescent="0.15">
      <c r="A33" s="68"/>
      <c r="B33" s="79"/>
      <c r="C33" s="80" t="s">
        <v>23</v>
      </c>
      <c r="D33" s="81"/>
      <c r="E33" s="82">
        <v>69891</v>
      </c>
      <c r="F33" s="83">
        <v>4312</v>
      </c>
      <c r="G33" s="84">
        <v>74203</v>
      </c>
      <c r="H33" s="85">
        <v>69281</v>
      </c>
      <c r="I33" s="83">
        <v>3194</v>
      </c>
      <c r="J33" s="84">
        <v>72475</v>
      </c>
      <c r="K33" s="86">
        <v>99.127212373553107</v>
      </c>
      <c r="L33" s="87">
        <v>74.072356215213347</v>
      </c>
      <c r="M33" s="88">
        <v>97.671253183833542</v>
      </c>
    </row>
    <row r="34" spans="1:13" ht="18" customHeight="1" x14ac:dyDescent="0.15">
      <c r="A34" s="68"/>
      <c r="B34" s="89"/>
      <c r="C34" s="90" t="s">
        <v>24</v>
      </c>
      <c r="D34" s="91"/>
      <c r="E34" s="92">
        <v>80934</v>
      </c>
      <c r="F34" s="93">
        <v>16424</v>
      </c>
      <c r="G34" s="94">
        <v>97358</v>
      </c>
      <c r="H34" s="95">
        <v>76115</v>
      </c>
      <c r="I34" s="93">
        <v>6191</v>
      </c>
      <c r="J34" s="94">
        <v>82306</v>
      </c>
      <c r="K34" s="96">
        <v>94.045765685620381</v>
      </c>
      <c r="L34" s="97">
        <v>37.694836824159765</v>
      </c>
      <c r="M34" s="98">
        <v>84.53953450153044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53600</v>
      </c>
      <c r="F35" s="103">
        <v>19150</v>
      </c>
      <c r="G35" s="104">
        <v>72750</v>
      </c>
      <c r="H35" s="105">
        <v>50779</v>
      </c>
      <c r="I35" s="103">
        <v>5550</v>
      </c>
      <c r="J35" s="104">
        <v>56329</v>
      </c>
      <c r="K35" s="106">
        <v>94.736940298507463</v>
      </c>
      <c r="L35" s="107">
        <v>28.981723237597912</v>
      </c>
      <c r="M35" s="108">
        <v>77.428178694158078</v>
      </c>
    </row>
    <row r="36" spans="1:13" ht="18" customHeight="1" x14ac:dyDescent="0.15">
      <c r="A36" s="68"/>
      <c r="B36" s="79"/>
      <c r="C36" s="80" t="s">
        <v>26</v>
      </c>
      <c r="D36" s="81"/>
      <c r="E36" s="82">
        <v>25770</v>
      </c>
      <c r="F36" s="83">
        <v>1738</v>
      </c>
      <c r="G36" s="84">
        <v>27508</v>
      </c>
      <c r="H36" s="85">
        <v>25257</v>
      </c>
      <c r="I36" s="83">
        <v>466</v>
      </c>
      <c r="J36" s="84">
        <v>25723</v>
      </c>
      <c r="K36" s="86">
        <v>98.009313154831204</v>
      </c>
      <c r="L36" s="87">
        <v>26.812428078250861</v>
      </c>
      <c r="M36" s="88">
        <v>93.510978624400181</v>
      </c>
    </row>
    <row r="37" spans="1:13" ht="18" customHeight="1" x14ac:dyDescent="0.15">
      <c r="A37" s="68"/>
      <c r="B37" s="79"/>
      <c r="C37" s="80" t="s">
        <v>27</v>
      </c>
      <c r="D37" s="81"/>
      <c r="E37" s="82">
        <v>181122</v>
      </c>
      <c r="F37" s="83">
        <v>10553</v>
      </c>
      <c r="G37" s="84">
        <v>191675</v>
      </c>
      <c r="H37" s="85">
        <v>178939</v>
      </c>
      <c r="I37" s="83">
        <v>1002</v>
      </c>
      <c r="J37" s="84">
        <v>179941</v>
      </c>
      <c r="K37" s="86">
        <v>98.794735040469959</v>
      </c>
      <c r="L37" s="87">
        <v>9.4949303515587982</v>
      </c>
      <c r="M37" s="88">
        <v>93.878179209599594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94832</v>
      </c>
      <c r="F38" s="83">
        <v>2049</v>
      </c>
      <c r="G38" s="84">
        <v>96881</v>
      </c>
      <c r="H38" s="85">
        <v>93459</v>
      </c>
      <c r="I38" s="83">
        <v>644</v>
      </c>
      <c r="J38" s="84">
        <v>94103</v>
      </c>
      <c r="K38" s="86">
        <v>98.552176480512912</v>
      </c>
      <c r="L38" s="87">
        <v>31.429965836993656</v>
      </c>
      <c r="M38" s="88">
        <v>97.132564692767417</v>
      </c>
    </row>
    <row r="39" spans="1:13" ht="18" customHeight="1" x14ac:dyDescent="0.15">
      <c r="A39" s="68"/>
      <c r="B39" s="89"/>
      <c r="C39" s="90" t="s">
        <v>29</v>
      </c>
      <c r="D39" s="91"/>
      <c r="E39" s="92">
        <v>81423</v>
      </c>
      <c r="F39" s="93">
        <v>13003</v>
      </c>
      <c r="G39" s="94">
        <v>94426</v>
      </c>
      <c r="H39" s="95">
        <v>78902</v>
      </c>
      <c r="I39" s="93">
        <v>2060</v>
      </c>
      <c r="J39" s="94">
        <v>80962</v>
      </c>
      <c r="K39" s="96">
        <v>96.903823244046521</v>
      </c>
      <c r="L39" s="97">
        <v>15.842497885103437</v>
      </c>
      <c r="M39" s="98">
        <v>85.74121534323173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113284</v>
      </c>
      <c r="F40" s="103">
        <v>28379</v>
      </c>
      <c r="G40" s="104">
        <v>141663</v>
      </c>
      <c r="H40" s="105">
        <v>107827</v>
      </c>
      <c r="I40" s="103">
        <v>5819</v>
      </c>
      <c r="J40" s="104">
        <v>113646</v>
      </c>
      <c r="K40" s="106">
        <v>95.182903146075347</v>
      </c>
      <c r="L40" s="107">
        <v>20.504598470700167</v>
      </c>
      <c r="M40" s="108">
        <v>80.222782236716711</v>
      </c>
    </row>
    <row r="41" spans="1:13" ht="18" customHeight="1" x14ac:dyDescent="0.15">
      <c r="A41" s="68"/>
      <c r="B41" s="79"/>
      <c r="C41" s="80" t="s">
        <v>71</v>
      </c>
      <c r="D41" s="81"/>
      <c r="E41" s="82">
        <v>676003</v>
      </c>
      <c r="F41" s="83">
        <v>44170</v>
      </c>
      <c r="G41" s="84">
        <v>720173</v>
      </c>
      <c r="H41" s="85">
        <v>655166</v>
      </c>
      <c r="I41" s="83">
        <v>12746</v>
      </c>
      <c r="J41" s="84">
        <v>667912</v>
      </c>
      <c r="K41" s="86">
        <v>96.917617229509332</v>
      </c>
      <c r="L41" s="87">
        <v>28.856690061127459</v>
      </c>
      <c r="M41" s="88">
        <v>92.743271408397703</v>
      </c>
    </row>
    <row r="42" spans="1:13" ht="18" customHeight="1" x14ac:dyDescent="0.15">
      <c r="A42" s="68"/>
      <c r="B42" s="79"/>
      <c r="C42" s="80" t="s">
        <v>72</v>
      </c>
      <c r="D42" s="81"/>
      <c r="E42" s="82">
        <v>2429411</v>
      </c>
      <c r="F42" s="83">
        <v>97833</v>
      </c>
      <c r="G42" s="84">
        <v>2527244</v>
      </c>
      <c r="H42" s="85">
        <v>2388038</v>
      </c>
      <c r="I42" s="83">
        <v>35574</v>
      </c>
      <c r="J42" s="84">
        <v>2423612</v>
      </c>
      <c r="K42" s="86">
        <v>98.296994621330029</v>
      </c>
      <c r="L42" s="87">
        <v>36.361963754561344</v>
      </c>
      <c r="M42" s="88">
        <v>95.899406626348707</v>
      </c>
    </row>
    <row r="43" spans="1:13" ht="18" customHeight="1" x14ac:dyDescent="0.15">
      <c r="A43" s="68"/>
      <c r="B43" s="79"/>
      <c r="C43" s="80" t="s">
        <v>31</v>
      </c>
      <c r="D43" s="81"/>
      <c r="E43" s="82">
        <v>96894</v>
      </c>
      <c r="F43" s="83">
        <v>17192</v>
      </c>
      <c r="G43" s="84">
        <v>114086</v>
      </c>
      <c r="H43" s="85">
        <v>91583</v>
      </c>
      <c r="I43" s="83">
        <v>3713</v>
      </c>
      <c r="J43" s="84">
        <v>95296</v>
      </c>
      <c r="K43" s="86">
        <v>94.518752451132158</v>
      </c>
      <c r="L43" s="87">
        <v>21.597254536993951</v>
      </c>
      <c r="M43" s="88">
        <v>83.529968620163743</v>
      </c>
    </row>
    <row r="44" spans="1:13" ht="18" customHeight="1" x14ac:dyDescent="0.15">
      <c r="A44" s="68"/>
      <c r="B44" s="89"/>
      <c r="C44" s="90" t="s">
        <v>32</v>
      </c>
      <c r="D44" s="91"/>
      <c r="E44" s="92">
        <v>514321</v>
      </c>
      <c r="F44" s="93">
        <v>41460</v>
      </c>
      <c r="G44" s="94">
        <v>555781</v>
      </c>
      <c r="H44" s="95">
        <v>500084</v>
      </c>
      <c r="I44" s="93">
        <v>9953</v>
      </c>
      <c r="J44" s="94">
        <v>510037</v>
      </c>
      <c r="K44" s="96">
        <v>97.231884367933645</v>
      </c>
      <c r="L44" s="97">
        <v>24.006271104679207</v>
      </c>
      <c r="M44" s="98">
        <v>91.769419969376429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212715</v>
      </c>
      <c r="F45" s="103">
        <v>7297</v>
      </c>
      <c r="G45" s="104">
        <v>220012</v>
      </c>
      <c r="H45" s="105">
        <v>210086</v>
      </c>
      <c r="I45" s="103">
        <v>2522</v>
      </c>
      <c r="J45" s="104">
        <v>212608</v>
      </c>
      <c r="K45" s="106">
        <v>98.764073995721986</v>
      </c>
      <c r="L45" s="107">
        <v>34.562148828285601</v>
      </c>
      <c r="M45" s="108">
        <v>96.634729014781001</v>
      </c>
    </row>
    <row r="46" spans="1:13" ht="18" customHeight="1" thickTop="1" x14ac:dyDescent="0.15">
      <c r="A46" s="119"/>
      <c r="B46" s="120"/>
      <c r="C46" s="121" t="s">
        <v>91</v>
      </c>
      <c r="D46" s="122"/>
      <c r="E46" s="123">
        <v>131086250</v>
      </c>
      <c r="F46" s="124">
        <v>4411788</v>
      </c>
      <c r="G46" s="125">
        <v>135498038</v>
      </c>
      <c r="H46" s="126">
        <v>129463215</v>
      </c>
      <c r="I46" s="124">
        <v>1731473</v>
      </c>
      <c r="J46" s="125">
        <v>131194688</v>
      </c>
      <c r="K46" s="127">
        <v>98.761857174188748</v>
      </c>
      <c r="L46" s="128">
        <v>39.246514111738826</v>
      </c>
      <c r="M46" s="129">
        <v>96.824049954140293</v>
      </c>
    </row>
    <row r="47" spans="1:13" ht="18" customHeight="1" thickBot="1" x14ac:dyDescent="0.2">
      <c r="A47" s="119"/>
      <c r="B47" s="130"/>
      <c r="C47" s="131" t="s">
        <v>92</v>
      </c>
      <c r="D47" s="132"/>
      <c r="E47" s="133">
        <v>37201272</v>
      </c>
      <c r="F47" s="134">
        <v>1605864</v>
      </c>
      <c r="G47" s="135">
        <v>38807136</v>
      </c>
      <c r="H47" s="136">
        <v>36692155</v>
      </c>
      <c r="I47" s="134">
        <v>539091</v>
      </c>
      <c r="J47" s="135">
        <v>37231246</v>
      </c>
      <c r="K47" s="137">
        <v>98.631452709466487</v>
      </c>
      <c r="L47" s="138">
        <v>33.570152889659397</v>
      </c>
      <c r="M47" s="139">
        <v>95.939174691994793</v>
      </c>
    </row>
    <row r="48" spans="1:13" ht="18" customHeight="1" thickBot="1" x14ac:dyDescent="0.2">
      <c r="B48" s="140"/>
      <c r="C48" s="141" t="s">
        <v>93</v>
      </c>
      <c r="D48" s="142"/>
      <c r="E48" s="143">
        <v>168287522</v>
      </c>
      <c r="F48" s="144">
        <v>6017652</v>
      </c>
      <c r="G48" s="145">
        <v>174305174</v>
      </c>
      <c r="H48" s="146">
        <v>166155370</v>
      </c>
      <c r="I48" s="144">
        <v>2270564</v>
      </c>
      <c r="J48" s="145">
        <v>168425934</v>
      </c>
      <c r="K48" s="147">
        <v>98.733030248077455</v>
      </c>
      <c r="L48" s="148">
        <v>37.731726593694681</v>
      </c>
      <c r="M48" s="149">
        <v>96.627042178334875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94</v>
      </c>
      <c r="M1" s="58" t="s">
        <v>86</v>
      </c>
    </row>
    <row r="2" spans="1:13" ht="15.7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20320630</v>
      </c>
      <c r="F5" s="113">
        <v>442610</v>
      </c>
      <c r="G5" s="114">
        <v>20763240</v>
      </c>
      <c r="H5" s="306">
        <v>20154440</v>
      </c>
      <c r="I5" s="307">
        <v>150750</v>
      </c>
      <c r="J5" s="114">
        <v>20305190</v>
      </c>
      <c r="K5" s="116">
        <v>99.182161182994818</v>
      </c>
      <c r="L5" s="117">
        <v>34.059329884096606</v>
      </c>
      <c r="M5" s="118">
        <v>97.793937747673283</v>
      </c>
    </row>
    <row r="6" spans="1:13" ht="18" customHeight="1" x14ac:dyDescent="0.15">
      <c r="A6" s="68"/>
      <c r="B6" s="79"/>
      <c r="C6" s="80" t="s">
        <v>1</v>
      </c>
      <c r="D6" s="81"/>
      <c r="E6" s="82">
        <v>4599439</v>
      </c>
      <c r="F6" s="83">
        <v>170844</v>
      </c>
      <c r="G6" s="84">
        <v>4770283</v>
      </c>
      <c r="H6" s="85">
        <v>4549792</v>
      </c>
      <c r="I6" s="83">
        <v>61589</v>
      </c>
      <c r="J6" s="84">
        <v>4611381</v>
      </c>
      <c r="K6" s="86">
        <v>98.920585749696869</v>
      </c>
      <c r="L6" s="87">
        <v>36.049846643721757</v>
      </c>
      <c r="M6" s="88">
        <v>96.668918804188337</v>
      </c>
    </row>
    <row r="7" spans="1:13" ht="18" customHeight="1" x14ac:dyDescent="0.15">
      <c r="A7" s="68"/>
      <c r="B7" s="79"/>
      <c r="C7" s="80" t="s">
        <v>2</v>
      </c>
      <c r="D7" s="81"/>
      <c r="E7" s="82">
        <v>2119179</v>
      </c>
      <c r="F7" s="83">
        <v>49754</v>
      </c>
      <c r="G7" s="84">
        <v>2168933</v>
      </c>
      <c r="H7" s="85">
        <v>2090153</v>
      </c>
      <c r="I7" s="83">
        <v>24570</v>
      </c>
      <c r="J7" s="84">
        <v>2114723</v>
      </c>
      <c r="K7" s="86">
        <v>98.630318628110231</v>
      </c>
      <c r="L7" s="87">
        <v>49.382964183784217</v>
      </c>
      <c r="M7" s="88">
        <v>97.500614357382176</v>
      </c>
    </row>
    <row r="8" spans="1:13" ht="18" customHeight="1" x14ac:dyDescent="0.15">
      <c r="A8" s="68"/>
      <c r="B8" s="79"/>
      <c r="C8" s="80" t="s">
        <v>3</v>
      </c>
      <c r="D8" s="81"/>
      <c r="E8" s="82">
        <v>5988249</v>
      </c>
      <c r="F8" s="83">
        <v>183085</v>
      </c>
      <c r="G8" s="84">
        <v>6171334</v>
      </c>
      <c r="H8" s="85">
        <v>5929669</v>
      </c>
      <c r="I8" s="83">
        <v>58424</v>
      </c>
      <c r="J8" s="84">
        <v>5988093</v>
      </c>
      <c r="K8" s="86">
        <v>99.021750765540986</v>
      </c>
      <c r="L8" s="87">
        <v>31.910861075456754</v>
      </c>
      <c r="M8" s="88">
        <v>97.030771628954128</v>
      </c>
    </row>
    <row r="9" spans="1:13" ht="18" customHeight="1" x14ac:dyDescent="0.15">
      <c r="A9" s="68"/>
      <c r="B9" s="89"/>
      <c r="C9" s="90" t="s">
        <v>4</v>
      </c>
      <c r="D9" s="91"/>
      <c r="E9" s="92">
        <v>2526502</v>
      </c>
      <c r="F9" s="93">
        <v>125360</v>
      </c>
      <c r="G9" s="94">
        <v>2651862</v>
      </c>
      <c r="H9" s="95">
        <v>2453671</v>
      </c>
      <c r="I9" s="93">
        <v>40881</v>
      </c>
      <c r="J9" s="94">
        <v>2494552</v>
      </c>
      <c r="K9" s="96">
        <v>97.117318727632124</v>
      </c>
      <c r="L9" s="97">
        <v>32.610880663688576</v>
      </c>
      <c r="M9" s="98">
        <v>94.067941695306928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2231229</v>
      </c>
      <c r="F10" s="103">
        <v>80573</v>
      </c>
      <c r="G10" s="104">
        <v>2311802</v>
      </c>
      <c r="H10" s="105">
        <v>2197115</v>
      </c>
      <c r="I10" s="103">
        <v>26038</v>
      </c>
      <c r="J10" s="104">
        <v>2223153</v>
      </c>
      <c r="K10" s="106">
        <v>98.471066842533872</v>
      </c>
      <c r="L10" s="107">
        <v>32.316036389361201</v>
      </c>
      <c r="M10" s="108">
        <v>96.165372293994039</v>
      </c>
    </row>
    <row r="11" spans="1:13" ht="18" customHeight="1" x14ac:dyDescent="0.15">
      <c r="A11" s="68"/>
      <c r="B11" s="79"/>
      <c r="C11" s="80" t="s">
        <v>66</v>
      </c>
      <c r="D11" s="81"/>
      <c r="E11" s="82">
        <v>5887865</v>
      </c>
      <c r="F11" s="83">
        <v>271918</v>
      </c>
      <c r="G11" s="84">
        <v>6159783</v>
      </c>
      <c r="H11" s="85">
        <v>5778104</v>
      </c>
      <c r="I11" s="83">
        <v>98138</v>
      </c>
      <c r="J11" s="84">
        <v>5876242</v>
      </c>
      <c r="K11" s="86">
        <v>98.135809839389992</v>
      </c>
      <c r="L11" s="87">
        <v>36.091027442096511</v>
      </c>
      <c r="M11" s="88">
        <v>95.396899533636173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2867654</v>
      </c>
      <c r="F12" s="83">
        <v>78748</v>
      </c>
      <c r="G12" s="84">
        <v>2946402</v>
      </c>
      <c r="H12" s="85">
        <v>2841496</v>
      </c>
      <c r="I12" s="83">
        <v>24428</v>
      </c>
      <c r="J12" s="84">
        <v>2865924</v>
      </c>
      <c r="K12" s="86">
        <v>99.087825797672949</v>
      </c>
      <c r="L12" s="87">
        <v>31.020470361152029</v>
      </c>
      <c r="M12" s="88">
        <v>97.268600822291049</v>
      </c>
    </row>
    <row r="13" spans="1:13" ht="18" customHeight="1" x14ac:dyDescent="0.15">
      <c r="A13" s="68"/>
      <c r="B13" s="79"/>
      <c r="C13" s="80" t="s">
        <v>68</v>
      </c>
      <c r="D13" s="81"/>
      <c r="E13" s="82">
        <v>4192223</v>
      </c>
      <c r="F13" s="83">
        <v>201408</v>
      </c>
      <c r="G13" s="84">
        <v>4393631</v>
      </c>
      <c r="H13" s="85">
        <v>4120211</v>
      </c>
      <c r="I13" s="83">
        <v>86292</v>
      </c>
      <c r="J13" s="84">
        <v>4206503</v>
      </c>
      <c r="K13" s="86">
        <v>98.282247867062409</v>
      </c>
      <c r="L13" s="87">
        <v>42.844375595805531</v>
      </c>
      <c r="M13" s="88">
        <v>95.740925899330193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2136726</v>
      </c>
      <c r="F14" s="93">
        <v>48107</v>
      </c>
      <c r="G14" s="94">
        <v>2184833</v>
      </c>
      <c r="H14" s="95">
        <v>2116482</v>
      </c>
      <c r="I14" s="93">
        <v>23271</v>
      </c>
      <c r="J14" s="94">
        <v>2139753</v>
      </c>
      <c r="K14" s="96">
        <v>99.052569211026594</v>
      </c>
      <c r="L14" s="97">
        <v>48.373417589955721</v>
      </c>
      <c r="M14" s="98">
        <v>97.936684405627332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1379684</v>
      </c>
      <c r="F15" s="103">
        <v>37548</v>
      </c>
      <c r="G15" s="104">
        <v>1417232</v>
      </c>
      <c r="H15" s="105">
        <v>1363906</v>
      </c>
      <c r="I15" s="103">
        <v>14045</v>
      </c>
      <c r="J15" s="104">
        <v>1377951</v>
      </c>
      <c r="K15" s="106">
        <v>98.856404799939696</v>
      </c>
      <c r="L15" s="107">
        <v>37.405454351763076</v>
      </c>
      <c r="M15" s="108">
        <v>97.228329588945215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149453</v>
      </c>
      <c r="F16" s="113">
        <v>10603</v>
      </c>
      <c r="G16" s="114">
        <v>160056</v>
      </c>
      <c r="H16" s="115">
        <v>145442</v>
      </c>
      <c r="I16" s="113">
        <v>1070</v>
      </c>
      <c r="J16" s="114">
        <v>146512</v>
      </c>
      <c r="K16" s="116">
        <v>97.316213123858347</v>
      </c>
      <c r="L16" s="117">
        <v>10.091483542393661</v>
      </c>
      <c r="M16" s="118">
        <v>91.537961713400307</v>
      </c>
    </row>
    <row r="17" spans="1:13" ht="18" customHeight="1" x14ac:dyDescent="0.15">
      <c r="A17" s="68"/>
      <c r="B17" s="79"/>
      <c r="C17" s="80" t="s">
        <v>7</v>
      </c>
      <c r="D17" s="81"/>
      <c r="E17" s="82">
        <v>73096</v>
      </c>
      <c r="F17" s="83">
        <v>2277</v>
      </c>
      <c r="G17" s="84">
        <v>75373</v>
      </c>
      <c r="H17" s="85">
        <v>72740</v>
      </c>
      <c r="I17" s="83">
        <v>958</v>
      </c>
      <c r="J17" s="84">
        <v>73698</v>
      </c>
      <c r="K17" s="86">
        <v>99.512969245923159</v>
      </c>
      <c r="L17" s="87">
        <v>42.072902942468161</v>
      </c>
      <c r="M17" s="88">
        <v>97.777718811776111</v>
      </c>
    </row>
    <row r="18" spans="1:13" ht="18" customHeight="1" x14ac:dyDescent="0.15">
      <c r="A18" s="68"/>
      <c r="B18" s="79"/>
      <c r="C18" s="80" t="s">
        <v>8</v>
      </c>
      <c r="D18" s="81"/>
      <c r="E18" s="82">
        <v>56359</v>
      </c>
      <c r="F18" s="83">
        <v>3022</v>
      </c>
      <c r="G18" s="84">
        <v>59381</v>
      </c>
      <c r="H18" s="85">
        <v>55790</v>
      </c>
      <c r="I18" s="83">
        <v>693</v>
      </c>
      <c r="J18" s="84">
        <v>56483</v>
      </c>
      <c r="K18" s="86">
        <v>98.990400823293527</v>
      </c>
      <c r="L18" s="87">
        <v>22.931833223031106</v>
      </c>
      <c r="M18" s="88">
        <v>95.119651066839566</v>
      </c>
    </row>
    <row r="19" spans="1:13" ht="18" customHeight="1" x14ac:dyDescent="0.15">
      <c r="A19" s="68"/>
      <c r="B19" s="89"/>
      <c r="C19" s="90" t="s">
        <v>9</v>
      </c>
      <c r="D19" s="91"/>
      <c r="E19" s="92">
        <v>213881</v>
      </c>
      <c r="F19" s="93">
        <v>6681</v>
      </c>
      <c r="G19" s="94">
        <v>220562</v>
      </c>
      <c r="H19" s="95">
        <v>211222</v>
      </c>
      <c r="I19" s="93">
        <v>3414</v>
      </c>
      <c r="J19" s="94">
        <v>214636</v>
      </c>
      <c r="K19" s="96">
        <v>98.756785315198641</v>
      </c>
      <c r="L19" s="97">
        <v>51.1001347103727</v>
      </c>
      <c r="M19" s="98">
        <v>97.313227119812112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400998</v>
      </c>
      <c r="F20" s="103">
        <v>10331</v>
      </c>
      <c r="G20" s="104">
        <v>411329</v>
      </c>
      <c r="H20" s="105">
        <v>395577</v>
      </c>
      <c r="I20" s="103">
        <v>6612</v>
      </c>
      <c r="J20" s="104">
        <v>402189</v>
      </c>
      <c r="K20" s="106">
        <v>98.648122933281471</v>
      </c>
      <c r="L20" s="107">
        <v>64.001548736811543</v>
      </c>
      <c r="M20" s="108">
        <v>97.777934451497458</v>
      </c>
    </row>
    <row r="21" spans="1:13" ht="18" customHeight="1" x14ac:dyDescent="0.15">
      <c r="A21" s="68"/>
      <c r="B21" s="79"/>
      <c r="C21" s="80" t="s">
        <v>11</v>
      </c>
      <c r="D21" s="81"/>
      <c r="E21" s="82">
        <v>509866</v>
      </c>
      <c r="F21" s="83">
        <v>15531</v>
      </c>
      <c r="G21" s="84">
        <v>525397</v>
      </c>
      <c r="H21" s="85">
        <v>504121</v>
      </c>
      <c r="I21" s="83">
        <v>4886</v>
      </c>
      <c r="J21" s="84">
        <v>509007</v>
      </c>
      <c r="K21" s="86">
        <v>98.873233359353236</v>
      </c>
      <c r="L21" s="87">
        <v>31.459661322516258</v>
      </c>
      <c r="M21" s="88">
        <v>96.880454208912496</v>
      </c>
    </row>
    <row r="22" spans="1:13" ht="18" customHeight="1" x14ac:dyDescent="0.15">
      <c r="A22" s="68"/>
      <c r="B22" s="79"/>
      <c r="C22" s="80" t="s">
        <v>12</v>
      </c>
      <c r="D22" s="81"/>
      <c r="E22" s="82">
        <v>198930</v>
      </c>
      <c r="F22" s="83">
        <v>2701</v>
      </c>
      <c r="G22" s="84">
        <v>201631</v>
      </c>
      <c r="H22" s="85">
        <v>195715</v>
      </c>
      <c r="I22" s="83">
        <v>1816</v>
      </c>
      <c r="J22" s="84">
        <v>197531</v>
      </c>
      <c r="K22" s="86">
        <v>98.383853616850146</v>
      </c>
      <c r="L22" s="87">
        <v>67.23435764531655</v>
      </c>
      <c r="M22" s="88">
        <v>97.966582519553043</v>
      </c>
    </row>
    <row r="23" spans="1:13" ht="18" customHeight="1" x14ac:dyDescent="0.15">
      <c r="A23" s="68"/>
      <c r="B23" s="79"/>
      <c r="C23" s="80" t="s">
        <v>13</v>
      </c>
      <c r="D23" s="81"/>
      <c r="E23" s="82">
        <v>384408</v>
      </c>
      <c r="F23" s="83">
        <v>14810</v>
      </c>
      <c r="G23" s="84">
        <v>399218</v>
      </c>
      <c r="H23" s="85">
        <v>378660</v>
      </c>
      <c r="I23" s="83">
        <v>5294</v>
      </c>
      <c r="J23" s="84">
        <v>383954</v>
      </c>
      <c r="K23" s="86">
        <v>98.504713741649496</v>
      </c>
      <c r="L23" s="87">
        <v>35.746117488183657</v>
      </c>
      <c r="M23" s="88">
        <v>96.17652510658337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134524</v>
      </c>
      <c r="F24" s="93">
        <v>3489</v>
      </c>
      <c r="G24" s="94">
        <v>138013</v>
      </c>
      <c r="H24" s="95">
        <v>133559</v>
      </c>
      <c r="I24" s="93">
        <v>1595</v>
      </c>
      <c r="J24" s="94">
        <v>135154</v>
      </c>
      <c r="K24" s="96">
        <v>99.282655882965116</v>
      </c>
      <c r="L24" s="97">
        <v>45.715104614502721</v>
      </c>
      <c r="M24" s="98">
        <v>97.928456015013083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1545274</v>
      </c>
      <c r="F25" s="103">
        <v>60734</v>
      </c>
      <c r="G25" s="104">
        <v>1606008</v>
      </c>
      <c r="H25" s="105">
        <v>1517741</v>
      </c>
      <c r="I25" s="103">
        <v>27034</v>
      </c>
      <c r="J25" s="104">
        <v>1544775</v>
      </c>
      <c r="K25" s="106">
        <v>98.218244790244327</v>
      </c>
      <c r="L25" s="107">
        <v>44.512134883261432</v>
      </c>
      <c r="M25" s="108">
        <v>96.187254359878665</v>
      </c>
    </row>
    <row r="26" spans="1:13" ht="18" customHeight="1" x14ac:dyDescent="0.15">
      <c r="A26" s="68"/>
      <c r="B26" s="79"/>
      <c r="C26" s="80" t="s">
        <v>16</v>
      </c>
      <c r="D26" s="81"/>
      <c r="E26" s="82">
        <v>702770</v>
      </c>
      <c r="F26" s="83">
        <v>30528</v>
      </c>
      <c r="G26" s="84">
        <v>733298</v>
      </c>
      <c r="H26" s="85">
        <v>694757</v>
      </c>
      <c r="I26" s="83">
        <v>10742</v>
      </c>
      <c r="J26" s="84">
        <v>705499</v>
      </c>
      <c r="K26" s="86">
        <v>98.859797657839692</v>
      </c>
      <c r="L26" s="87">
        <v>35.187368972746327</v>
      </c>
      <c r="M26" s="88">
        <v>96.209044617604306</v>
      </c>
    </row>
    <row r="27" spans="1:13" ht="18" customHeight="1" x14ac:dyDescent="0.15">
      <c r="A27" s="68"/>
      <c r="B27" s="79"/>
      <c r="C27" s="80" t="s">
        <v>17</v>
      </c>
      <c r="D27" s="81"/>
      <c r="E27" s="82">
        <v>1677996</v>
      </c>
      <c r="F27" s="83">
        <v>79599</v>
      </c>
      <c r="G27" s="84">
        <v>1757595</v>
      </c>
      <c r="H27" s="85">
        <v>1649824</v>
      </c>
      <c r="I27" s="83">
        <v>19189</v>
      </c>
      <c r="J27" s="84">
        <v>1669013</v>
      </c>
      <c r="K27" s="86">
        <v>98.321092541340988</v>
      </c>
      <c r="L27" s="87">
        <v>24.107086772446891</v>
      </c>
      <c r="M27" s="88">
        <v>94.960044833991901</v>
      </c>
    </row>
    <row r="28" spans="1:13" ht="18" customHeight="1" x14ac:dyDescent="0.15">
      <c r="A28" s="68"/>
      <c r="B28" s="79"/>
      <c r="C28" s="80" t="s">
        <v>18</v>
      </c>
      <c r="D28" s="81"/>
      <c r="E28" s="82">
        <v>841267</v>
      </c>
      <c r="F28" s="83">
        <v>36930</v>
      </c>
      <c r="G28" s="84">
        <v>878197</v>
      </c>
      <c r="H28" s="85">
        <v>832539</v>
      </c>
      <c r="I28" s="83">
        <v>10551</v>
      </c>
      <c r="J28" s="84">
        <v>843090</v>
      </c>
      <c r="K28" s="86">
        <v>98.962517250765814</v>
      </c>
      <c r="L28" s="87">
        <v>28.570268074735989</v>
      </c>
      <c r="M28" s="88">
        <v>96.002377598648138</v>
      </c>
    </row>
    <row r="29" spans="1:13" ht="18" customHeight="1" x14ac:dyDescent="0.15">
      <c r="A29" s="68"/>
      <c r="B29" s="89"/>
      <c r="C29" s="90" t="s">
        <v>19</v>
      </c>
      <c r="D29" s="91"/>
      <c r="E29" s="92">
        <v>895951</v>
      </c>
      <c r="F29" s="93">
        <v>34906</v>
      </c>
      <c r="G29" s="94">
        <v>930857</v>
      </c>
      <c r="H29" s="95">
        <v>886201</v>
      </c>
      <c r="I29" s="93">
        <v>12017</v>
      </c>
      <c r="J29" s="94">
        <v>898218</v>
      </c>
      <c r="K29" s="96">
        <v>98.911770844610928</v>
      </c>
      <c r="L29" s="97">
        <v>34.426746118145878</v>
      </c>
      <c r="M29" s="98">
        <v>96.493661217566171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1485153</v>
      </c>
      <c r="F30" s="103">
        <v>47371</v>
      </c>
      <c r="G30" s="104">
        <v>1532524</v>
      </c>
      <c r="H30" s="105">
        <v>1472386</v>
      </c>
      <c r="I30" s="103">
        <v>16980</v>
      </c>
      <c r="J30" s="104">
        <v>1489366</v>
      </c>
      <c r="K30" s="106">
        <v>99.140357929452378</v>
      </c>
      <c r="L30" s="107">
        <v>35.844715121065626</v>
      </c>
      <c r="M30" s="108">
        <v>97.183861394666565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767884</v>
      </c>
      <c r="F31" s="83">
        <v>5633</v>
      </c>
      <c r="G31" s="84">
        <v>773517</v>
      </c>
      <c r="H31" s="85">
        <v>763341</v>
      </c>
      <c r="I31" s="83">
        <v>2263</v>
      </c>
      <c r="J31" s="84">
        <v>765604</v>
      </c>
      <c r="K31" s="86">
        <v>99.408374181517004</v>
      </c>
      <c r="L31" s="87">
        <v>40.173974791407772</v>
      </c>
      <c r="M31" s="88">
        <v>98.977010201456466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1684509</v>
      </c>
      <c r="F32" s="83">
        <v>23297</v>
      </c>
      <c r="G32" s="84">
        <v>1707806</v>
      </c>
      <c r="H32" s="85">
        <v>1679609</v>
      </c>
      <c r="I32" s="83">
        <v>11345</v>
      </c>
      <c r="J32" s="84">
        <v>1690954</v>
      </c>
      <c r="K32" s="86">
        <v>99.70911405044437</v>
      </c>
      <c r="L32" s="87">
        <v>48.697257157573937</v>
      </c>
      <c r="M32" s="88">
        <v>99.013236866482487</v>
      </c>
    </row>
    <row r="33" spans="1:13" ht="18" customHeight="1" x14ac:dyDescent="0.15">
      <c r="A33" s="68"/>
      <c r="B33" s="79"/>
      <c r="C33" s="80" t="s">
        <v>23</v>
      </c>
      <c r="D33" s="81"/>
      <c r="E33" s="82">
        <v>29693</v>
      </c>
      <c r="F33" s="83">
        <v>538</v>
      </c>
      <c r="G33" s="84">
        <v>30231</v>
      </c>
      <c r="H33" s="85">
        <v>29628</v>
      </c>
      <c r="I33" s="83">
        <v>341</v>
      </c>
      <c r="J33" s="84">
        <v>29969</v>
      </c>
      <c r="K33" s="86">
        <v>99.781093186946421</v>
      </c>
      <c r="L33" s="87">
        <v>63.382899628252787</v>
      </c>
      <c r="M33" s="88">
        <v>99.133339949058922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34541</v>
      </c>
      <c r="F34" s="93">
        <v>1888</v>
      </c>
      <c r="G34" s="94">
        <v>36429</v>
      </c>
      <c r="H34" s="95">
        <v>32669</v>
      </c>
      <c r="I34" s="93">
        <v>858</v>
      </c>
      <c r="J34" s="94">
        <v>33527</v>
      </c>
      <c r="K34" s="96">
        <v>94.58035378246143</v>
      </c>
      <c r="L34" s="97">
        <v>45.444915254237287</v>
      </c>
      <c r="M34" s="98">
        <v>92.033819209970076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20769</v>
      </c>
      <c r="F35" s="103">
        <v>7471</v>
      </c>
      <c r="G35" s="104">
        <v>28240</v>
      </c>
      <c r="H35" s="105">
        <v>19939</v>
      </c>
      <c r="I35" s="103">
        <v>2943</v>
      </c>
      <c r="J35" s="104">
        <v>22882</v>
      </c>
      <c r="K35" s="106">
        <v>96.003659299918141</v>
      </c>
      <c r="L35" s="107">
        <v>39.392316958907777</v>
      </c>
      <c r="M35" s="108">
        <v>81.026912181303118</v>
      </c>
    </row>
    <row r="36" spans="1:13" ht="18" customHeight="1" x14ac:dyDescent="0.15">
      <c r="A36" s="68"/>
      <c r="B36" s="79"/>
      <c r="C36" s="80" t="s">
        <v>26</v>
      </c>
      <c r="D36" s="81"/>
      <c r="E36" s="82">
        <v>13617</v>
      </c>
      <c r="F36" s="83">
        <v>714</v>
      </c>
      <c r="G36" s="84">
        <v>14331</v>
      </c>
      <c r="H36" s="85">
        <v>13501</v>
      </c>
      <c r="I36" s="83">
        <v>172</v>
      </c>
      <c r="J36" s="84">
        <v>13673</v>
      </c>
      <c r="K36" s="86">
        <v>99.148123668943228</v>
      </c>
      <c r="L36" s="87">
        <v>24.089635854341736</v>
      </c>
      <c r="M36" s="88">
        <v>95.408554881027143</v>
      </c>
    </row>
    <row r="37" spans="1:13" ht="18" customHeight="1" x14ac:dyDescent="0.15">
      <c r="A37" s="68"/>
      <c r="B37" s="79"/>
      <c r="C37" s="80" t="s">
        <v>27</v>
      </c>
      <c r="D37" s="81"/>
      <c r="E37" s="82">
        <v>86844</v>
      </c>
      <c r="F37" s="83">
        <v>1535</v>
      </c>
      <c r="G37" s="84">
        <v>88379</v>
      </c>
      <c r="H37" s="85">
        <v>85972</v>
      </c>
      <c r="I37" s="83">
        <v>251</v>
      </c>
      <c r="J37" s="84">
        <v>86223</v>
      </c>
      <c r="K37" s="86">
        <v>98.995900695499969</v>
      </c>
      <c r="L37" s="87">
        <v>16.351791530944627</v>
      </c>
      <c r="M37" s="88">
        <v>97.560506455153373</v>
      </c>
    </row>
    <row r="38" spans="1:13" ht="18" customHeight="1" x14ac:dyDescent="0.15">
      <c r="A38" s="68"/>
      <c r="B38" s="79"/>
      <c r="C38" s="80" t="s">
        <v>28</v>
      </c>
      <c r="D38" s="81"/>
      <c r="E38" s="82">
        <v>51694</v>
      </c>
      <c r="F38" s="83">
        <v>1637</v>
      </c>
      <c r="G38" s="84">
        <v>53331</v>
      </c>
      <c r="H38" s="85">
        <v>50575</v>
      </c>
      <c r="I38" s="83">
        <v>351</v>
      </c>
      <c r="J38" s="84">
        <v>50926</v>
      </c>
      <c r="K38" s="86">
        <v>97.835338724029867</v>
      </c>
      <c r="L38" s="87">
        <v>21.441661576053757</v>
      </c>
      <c r="M38" s="88">
        <v>95.490427706212145</v>
      </c>
    </row>
    <row r="39" spans="1:13" ht="18" customHeight="1" x14ac:dyDescent="0.15">
      <c r="A39" s="68"/>
      <c r="B39" s="89"/>
      <c r="C39" s="90" t="s">
        <v>29</v>
      </c>
      <c r="D39" s="91"/>
      <c r="E39" s="92">
        <v>40162</v>
      </c>
      <c r="F39" s="93">
        <v>1829</v>
      </c>
      <c r="G39" s="94">
        <v>41991</v>
      </c>
      <c r="H39" s="95">
        <v>39162</v>
      </c>
      <c r="I39" s="93">
        <v>1046</v>
      </c>
      <c r="J39" s="94">
        <v>40208</v>
      </c>
      <c r="K39" s="96">
        <v>97.510084159155426</v>
      </c>
      <c r="L39" s="97">
        <v>57.189721159103335</v>
      </c>
      <c r="M39" s="98">
        <v>95.753852015908166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48892</v>
      </c>
      <c r="F40" s="103">
        <v>4277</v>
      </c>
      <c r="G40" s="104">
        <v>53169</v>
      </c>
      <c r="H40" s="105">
        <v>47435</v>
      </c>
      <c r="I40" s="103">
        <v>1137</v>
      </c>
      <c r="J40" s="104">
        <v>48572</v>
      </c>
      <c r="K40" s="106">
        <v>97.019962366031251</v>
      </c>
      <c r="L40" s="107">
        <v>26.584054243628714</v>
      </c>
      <c r="M40" s="108">
        <v>91.353984464631637</v>
      </c>
    </row>
    <row r="41" spans="1:13" ht="18" customHeight="1" x14ac:dyDescent="0.15">
      <c r="A41" s="68"/>
      <c r="B41" s="79"/>
      <c r="C41" s="80" t="s">
        <v>71</v>
      </c>
      <c r="D41" s="81"/>
      <c r="E41" s="82">
        <v>255228</v>
      </c>
      <c r="F41" s="83">
        <v>13442</v>
      </c>
      <c r="G41" s="84">
        <v>268670</v>
      </c>
      <c r="H41" s="85">
        <v>249326</v>
      </c>
      <c r="I41" s="83">
        <v>4212</v>
      </c>
      <c r="J41" s="84">
        <v>253538</v>
      </c>
      <c r="K41" s="86">
        <v>97.687557791464883</v>
      </c>
      <c r="L41" s="87">
        <v>31.334622823984525</v>
      </c>
      <c r="M41" s="88">
        <v>94.367811813749213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1045782</v>
      </c>
      <c r="F42" s="83">
        <v>32240</v>
      </c>
      <c r="G42" s="84">
        <v>1078022</v>
      </c>
      <c r="H42" s="85">
        <v>1032921</v>
      </c>
      <c r="I42" s="83">
        <v>11521</v>
      </c>
      <c r="J42" s="84">
        <v>1044442</v>
      </c>
      <c r="K42" s="86">
        <v>98.77020258524243</v>
      </c>
      <c r="L42" s="87">
        <v>35.735111662531018</v>
      </c>
      <c r="M42" s="88">
        <v>96.885035741385622</v>
      </c>
    </row>
    <row r="43" spans="1:13" ht="18" customHeight="1" x14ac:dyDescent="0.15">
      <c r="A43" s="68"/>
      <c r="B43" s="79"/>
      <c r="C43" s="80" t="s">
        <v>31</v>
      </c>
      <c r="D43" s="81"/>
      <c r="E43" s="82">
        <v>35239</v>
      </c>
      <c r="F43" s="83">
        <v>1957</v>
      </c>
      <c r="G43" s="84">
        <v>37196</v>
      </c>
      <c r="H43" s="85">
        <v>33368</v>
      </c>
      <c r="I43" s="83">
        <v>536</v>
      </c>
      <c r="J43" s="84">
        <v>33904</v>
      </c>
      <c r="K43" s="86">
        <v>94.690541729333972</v>
      </c>
      <c r="L43" s="87">
        <v>27.388860500766484</v>
      </c>
      <c r="M43" s="88">
        <v>91.149585976986771</v>
      </c>
    </row>
    <row r="44" spans="1:13" ht="18" customHeight="1" x14ac:dyDescent="0.15">
      <c r="A44" s="68"/>
      <c r="B44" s="89"/>
      <c r="C44" s="90" t="s">
        <v>32</v>
      </c>
      <c r="D44" s="91"/>
      <c r="E44" s="92">
        <v>180264</v>
      </c>
      <c r="F44" s="93">
        <v>5831</v>
      </c>
      <c r="G44" s="94">
        <v>186095</v>
      </c>
      <c r="H44" s="95">
        <v>177411</v>
      </c>
      <c r="I44" s="93">
        <v>3216</v>
      </c>
      <c r="J44" s="94">
        <v>180627</v>
      </c>
      <c r="K44" s="96">
        <v>98.417321262148846</v>
      </c>
      <c r="L44" s="97">
        <v>55.153489967415538</v>
      </c>
      <c r="M44" s="98">
        <v>97.06171579032214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95485</v>
      </c>
      <c r="F45" s="103">
        <v>1131</v>
      </c>
      <c r="G45" s="104">
        <v>96616</v>
      </c>
      <c r="H45" s="105">
        <v>95402</v>
      </c>
      <c r="I45" s="103">
        <v>372</v>
      </c>
      <c r="J45" s="104">
        <v>95774</v>
      </c>
      <c r="K45" s="106">
        <v>99.913075352149548</v>
      </c>
      <c r="L45" s="107">
        <v>32.891246684350136</v>
      </c>
      <c r="M45" s="108">
        <v>99.128508735613153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54249380</v>
      </c>
      <c r="F46" s="124">
        <v>1689955</v>
      </c>
      <c r="G46" s="125">
        <v>55939335</v>
      </c>
      <c r="H46" s="126">
        <v>53595039</v>
      </c>
      <c r="I46" s="124">
        <v>608426</v>
      </c>
      <c r="J46" s="125">
        <v>54203465</v>
      </c>
      <c r="K46" s="127">
        <v>98.793827689827978</v>
      </c>
      <c r="L46" s="128">
        <v>36.002497107911161</v>
      </c>
      <c r="M46" s="129">
        <v>96.896870511599758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13660529</v>
      </c>
      <c r="F47" s="134">
        <v>462933</v>
      </c>
      <c r="G47" s="135">
        <v>14123462</v>
      </c>
      <c r="H47" s="136">
        <v>13496533</v>
      </c>
      <c r="I47" s="134">
        <v>163415</v>
      </c>
      <c r="J47" s="135">
        <v>13659948</v>
      </c>
      <c r="K47" s="137">
        <v>98.799490122234658</v>
      </c>
      <c r="L47" s="138">
        <v>35.299924611120829</v>
      </c>
      <c r="M47" s="139">
        <v>96.718127609222165</v>
      </c>
    </row>
    <row r="48" spans="1:13" ht="18" customHeight="1" thickBot="1" x14ac:dyDescent="0.2">
      <c r="B48" s="140"/>
      <c r="C48" s="141" t="s">
        <v>93</v>
      </c>
      <c r="D48" s="142"/>
      <c r="E48" s="143">
        <v>67909909</v>
      </c>
      <c r="F48" s="144">
        <v>2152888</v>
      </c>
      <c r="G48" s="145">
        <v>70062797</v>
      </c>
      <c r="H48" s="146">
        <v>67091572</v>
      </c>
      <c r="I48" s="144">
        <v>771841</v>
      </c>
      <c r="J48" s="145">
        <v>67863413</v>
      </c>
      <c r="K48" s="147">
        <v>98.79496672569536</v>
      </c>
      <c r="L48" s="148">
        <v>35.851423761942094</v>
      </c>
      <c r="M48" s="149">
        <v>96.860838998477334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8"/>
  <sheetViews>
    <sheetView showGridLines="0" view="pageBreakPreview" zoomScaleNormal="100" workbookViewId="0">
      <selection activeCell="C3" sqref="C3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97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15455296</v>
      </c>
      <c r="F5" s="153">
        <v>420637</v>
      </c>
      <c r="G5" s="155">
        <v>15875933</v>
      </c>
      <c r="H5" s="153">
        <v>15282005</v>
      </c>
      <c r="I5" s="153">
        <v>146738</v>
      </c>
      <c r="J5" s="155">
        <v>15428743</v>
      </c>
      <c r="K5" s="157">
        <v>98.878759746820762</v>
      </c>
      <c r="L5" s="158">
        <v>34.884710569921332</v>
      </c>
      <c r="M5" s="159">
        <v>97.183220664889419</v>
      </c>
    </row>
    <row r="6" spans="1:13" ht="18" customHeight="1" x14ac:dyDescent="0.15">
      <c r="A6" s="152"/>
      <c r="B6" s="79"/>
      <c r="C6" s="80" t="s">
        <v>1</v>
      </c>
      <c r="D6" s="81"/>
      <c r="E6" s="160">
        <v>4029044</v>
      </c>
      <c r="F6" s="161">
        <v>164097</v>
      </c>
      <c r="G6" s="162">
        <v>4193141</v>
      </c>
      <c r="H6" s="160">
        <v>3981100</v>
      </c>
      <c r="I6" s="161">
        <v>59080</v>
      </c>
      <c r="J6" s="162">
        <v>4040180</v>
      </c>
      <c r="K6" s="164">
        <v>98.810040297400576</v>
      </c>
      <c r="L6" s="165">
        <v>36.003095729964599</v>
      </c>
      <c r="M6" s="166">
        <v>96.352114083451994</v>
      </c>
    </row>
    <row r="7" spans="1:13" ht="18" customHeight="1" x14ac:dyDescent="0.15">
      <c r="A7" s="152"/>
      <c r="B7" s="79"/>
      <c r="C7" s="80" t="s">
        <v>2</v>
      </c>
      <c r="D7" s="81"/>
      <c r="E7" s="160">
        <v>1771377</v>
      </c>
      <c r="F7" s="161">
        <v>43162</v>
      </c>
      <c r="G7" s="162">
        <v>1814539</v>
      </c>
      <c r="H7" s="160">
        <v>1742649</v>
      </c>
      <c r="I7" s="161">
        <v>23456</v>
      </c>
      <c r="J7" s="162">
        <v>1766105</v>
      </c>
      <c r="K7" s="164">
        <v>98.378210849525544</v>
      </c>
      <c r="L7" s="165">
        <v>54.34409897595107</v>
      </c>
      <c r="M7" s="166">
        <v>97.330782088453319</v>
      </c>
    </row>
    <row r="8" spans="1:13" ht="18" customHeight="1" x14ac:dyDescent="0.15">
      <c r="A8" s="152"/>
      <c r="B8" s="79"/>
      <c r="C8" s="80" t="s">
        <v>3</v>
      </c>
      <c r="D8" s="81"/>
      <c r="E8" s="160">
        <v>4768980</v>
      </c>
      <c r="F8" s="161">
        <v>175817</v>
      </c>
      <c r="G8" s="162">
        <v>4944797</v>
      </c>
      <c r="H8" s="160">
        <v>4712938</v>
      </c>
      <c r="I8" s="161">
        <v>57055</v>
      </c>
      <c r="J8" s="162">
        <v>4769993</v>
      </c>
      <c r="K8" s="164">
        <v>98.824864017043481</v>
      </c>
      <c r="L8" s="165">
        <v>32.451355670953319</v>
      </c>
      <c r="M8" s="166">
        <v>96.46489026748722</v>
      </c>
    </row>
    <row r="9" spans="1:13" ht="18" customHeight="1" x14ac:dyDescent="0.15">
      <c r="A9" s="152"/>
      <c r="B9" s="89"/>
      <c r="C9" s="90" t="s">
        <v>4</v>
      </c>
      <c r="D9" s="91"/>
      <c r="E9" s="167">
        <v>1955089</v>
      </c>
      <c r="F9" s="168">
        <v>118801</v>
      </c>
      <c r="G9" s="169">
        <v>2073890</v>
      </c>
      <c r="H9" s="167">
        <v>1922312</v>
      </c>
      <c r="I9" s="168">
        <v>39760</v>
      </c>
      <c r="J9" s="169">
        <v>1962072</v>
      </c>
      <c r="K9" s="171">
        <v>98.323503431301589</v>
      </c>
      <c r="L9" s="172">
        <v>33.46773175309972</v>
      </c>
      <c r="M9" s="173">
        <v>94.608296486313165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1868512</v>
      </c>
      <c r="F10" s="175">
        <v>75814</v>
      </c>
      <c r="G10" s="176">
        <v>1944326</v>
      </c>
      <c r="H10" s="174">
        <v>1836486</v>
      </c>
      <c r="I10" s="175">
        <v>25346</v>
      </c>
      <c r="J10" s="176">
        <v>1861832</v>
      </c>
      <c r="K10" s="178">
        <v>98.286015824356497</v>
      </c>
      <c r="L10" s="179">
        <v>33.431819980478537</v>
      </c>
      <c r="M10" s="180">
        <v>95.757192981012437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5220797</v>
      </c>
      <c r="F11" s="161">
        <v>262302</v>
      </c>
      <c r="G11" s="162">
        <v>5483099</v>
      </c>
      <c r="H11" s="160">
        <v>5114133</v>
      </c>
      <c r="I11" s="161">
        <v>95071</v>
      </c>
      <c r="J11" s="162">
        <v>5209204</v>
      </c>
      <c r="K11" s="164">
        <v>97.956940290917274</v>
      </c>
      <c r="L11" s="165">
        <v>36.24486279174387</v>
      </c>
      <c r="M11" s="166">
        <v>95.004740932089675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2498046</v>
      </c>
      <c r="F12" s="161">
        <v>76223</v>
      </c>
      <c r="G12" s="162">
        <v>2574269</v>
      </c>
      <c r="H12" s="160">
        <v>2472917</v>
      </c>
      <c r="I12" s="161">
        <v>24124</v>
      </c>
      <c r="J12" s="162">
        <v>2497041</v>
      </c>
      <c r="K12" s="164">
        <v>98.994053752412881</v>
      </c>
      <c r="L12" s="165">
        <v>31.649239730789919</v>
      </c>
      <c r="M12" s="166">
        <v>97.000002719218543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3615524</v>
      </c>
      <c r="F13" s="161">
        <v>195860</v>
      </c>
      <c r="G13" s="162">
        <v>3811384</v>
      </c>
      <c r="H13" s="160">
        <v>3545927</v>
      </c>
      <c r="I13" s="161">
        <v>85375</v>
      </c>
      <c r="J13" s="162">
        <v>3631302</v>
      </c>
      <c r="K13" s="164">
        <v>98.075050808679464</v>
      </c>
      <c r="L13" s="165">
        <v>43.589809047278663</v>
      </c>
      <c r="M13" s="166">
        <v>95.275154641988308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1781024</v>
      </c>
      <c r="F14" s="168">
        <v>47132</v>
      </c>
      <c r="G14" s="169">
        <v>1828156</v>
      </c>
      <c r="H14" s="167">
        <v>1765472</v>
      </c>
      <c r="I14" s="168">
        <v>22606</v>
      </c>
      <c r="J14" s="169">
        <v>1788078</v>
      </c>
      <c r="K14" s="171">
        <v>99.126794473291767</v>
      </c>
      <c r="L14" s="172">
        <v>47.963167274887553</v>
      </c>
      <c r="M14" s="173">
        <v>97.807736320095216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1239508</v>
      </c>
      <c r="F15" s="175">
        <v>36274</v>
      </c>
      <c r="G15" s="176">
        <v>1275782</v>
      </c>
      <c r="H15" s="174">
        <v>1224290</v>
      </c>
      <c r="I15" s="175">
        <v>13790</v>
      </c>
      <c r="J15" s="176">
        <v>1238080</v>
      </c>
      <c r="K15" s="178">
        <v>98.772254797871412</v>
      </c>
      <c r="L15" s="179">
        <v>38.01620995754535</v>
      </c>
      <c r="M15" s="180">
        <v>97.04479291916644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117829</v>
      </c>
      <c r="F16" s="154">
        <v>10012</v>
      </c>
      <c r="G16" s="155">
        <v>127841</v>
      </c>
      <c r="H16" s="153">
        <v>113933</v>
      </c>
      <c r="I16" s="154">
        <v>932</v>
      </c>
      <c r="J16" s="155">
        <v>114865</v>
      </c>
      <c r="K16" s="157">
        <v>96.693513481401013</v>
      </c>
      <c r="L16" s="158">
        <v>9.3088294047143432</v>
      </c>
      <c r="M16" s="159">
        <v>89.849891662299257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64075</v>
      </c>
      <c r="F17" s="161">
        <v>1984</v>
      </c>
      <c r="G17" s="162">
        <v>66059</v>
      </c>
      <c r="H17" s="160">
        <v>63719</v>
      </c>
      <c r="I17" s="161">
        <v>958</v>
      </c>
      <c r="J17" s="162">
        <v>64677</v>
      </c>
      <c r="K17" s="164">
        <v>99.444401092469761</v>
      </c>
      <c r="L17" s="165">
        <v>48.286290322580641</v>
      </c>
      <c r="M17" s="166">
        <v>97.907930789143037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49407</v>
      </c>
      <c r="F18" s="161">
        <v>2667</v>
      </c>
      <c r="G18" s="162">
        <v>52074</v>
      </c>
      <c r="H18" s="160">
        <v>48934</v>
      </c>
      <c r="I18" s="161">
        <v>568</v>
      </c>
      <c r="J18" s="162">
        <v>49502</v>
      </c>
      <c r="K18" s="164">
        <v>99.042645778938208</v>
      </c>
      <c r="L18" s="165">
        <v>21.297337832770904</v>
      </c>
      <c r="M18" s="166">
        <v>95.06087490878366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188642</v>
      </c>
      <c r="F19" s="168">
        <v>6631</v>
      </c>
      <c r="G19" s="169">
        <v>195273</v>
      </c>
      <c r="H19" s="167">
        <v>186213</v>
      </c>
      <c r="I19" s="168">
        <v>3364</v>
      </c>
      <c r="J19" s="169">
        <v>189577</v>
      </c>
      <c r="K19" s="171">
        <v>98.712375822987454</v>
      </c>
      <c r="L19" s="172">
        <v>50.731413059870313</v>
      </c>
      <c r="M19" s="173">
        <v>97.083058077665626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299773</v>
      </c>
      <c r="F20" s="175">
        <v>9447</v>
      </c>
      <c r="G20" s="176">
        <v>309220</v>
      </c>
      <c r="H20" s="174">
        <v>294772</v>
      </c>
      <c r="I20" s="175">
        <v>6152</v>
      </c>
      <c r="J20" s="176">
        <v>300924</v>
      </c>
      <c r="K20" s="178">
        <v>98.331737681512337</v>
      </c>
      <c r="L20" s="179">
        <v>65.121202498147554</v>
      </c>
      <c r="M20" s="180">
        <v>97.317120496733722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386376</v>
      </c>
      <c r="F21" s="161">
        <v>13342</v>
      </c>
      <c r="G21" s="162">
        <v>399718</v>
      </c>
      <c r="H21" s="160">
        <v>381636</v>
      </c>
      <c r="I21" s="161">
        <v>4386</v>
      </c>
      <c r="J21" s="162">
        <v>386022</v>
      </c>
      <c r="K21" s="164">
        <v>98.773215727684942</v>
      </c>
      <c r="L21" s="165">
        <v>32.873632139109574</v>
      </c>
      <c r="M21" s="166">
        <v>96.573584376985778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167052</v>
      </c>
      <c r="F22" s="161">
        <v>2534</v>
      </c>
      <c r="G22" s="162">
        <v>169586</v>
      </c>
      <c r="H22" s="160">
        <v>163912</v>
      </c>
      <c r="I22" s="161">
        <v>1649</v>
      </c>
      <c r="J22" s="162">
        <v>165561</v>
      </c>
      <c r="K22" s="164">
        <v>98.120345760601495</v>
      </c>
      <c r="L22" s="165">
        <v>65.07498026835043</v>
      </c>
      <c r="M22" s="166">
        <v>97.62657294823866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346355</v>
      </c>
      <c r="F23" s="161">
        <v>14786</v>
      </c>
      <c r="G23" s="162">
        <v>361141</v>
      </c>
      <c r="H23" s="160">
        <v>340394</v>
      </c>
      <c r="I23" s="161">
        <v>5270</v>
      </c>
      <c r="J23" s="162">
        <v>345664</v>
      </c>
      <c r="K23" s="164">
        <v>98.278933464220245</v>
      </c>
      <c r="L23" s="165">
        <v>35.641823346408763</v>
      </c>
      <c r="M23" s="166">
        <v>95.714416252931684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117293</v>
      </c>
      <c r="F24" s="168">
        <v>3489</v>
      </c>
      <c r="G24" s="169">
        <v>120782</v>
      </c>
      <c r="H24" s="167">
        <v>116328</v>
      </c>
      <c r="I24" s="168">
        <v>1595</v>
      </c>
      <c r="J24" s="169">
        <v>117923</v>
      </c>
      <c r="K24" s="171">
        <v>99.177274006121422</v>
      </c>
      <c r="L24" s="172">
        <v>45.715104614502721</v>
      </c>
      <c r="M24" s="173">
        <v>97.632925435909328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1426913</v>
      </c>
      <c r="F25" s="175">
        <v>59236</v>
      </c>
      <c r="G25" s="176">
        <v>1486149</v>
      </c>
      <c r="H25" s="174">
        <v>1400175</v>
      </c>
      <c r="I25" s="175">
        <v>26234</v>
      </c>
      <c r="J25" s="176">
        <v>1426409</v>
      </c>
      <c r="K25" s="178">
        <v>98.126164664559084</v>
      </c>
      <c r="L25" s="179">
        <v>44.287257748666356</v>
      </c>
      <c r="M25" s="180">
        <v>95.980214635275459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625691</v>
      </c>
      <c r="F26" s="161">
        <v>30122</v>
      </c>
      <c r="G26" s="162">
        <v>655813</v>
      </c>
      <c r="H26" s="160">
        <v>618191</v>
      </c>
      <c r="I26" s="161">
        <v>10640</v>
      </c>
      <c r="J26" s="162">
        <v>628831</v>
      </c>
      <c r="K26" s="164">
        <v>98.8013252547983</v>
      </c>
      <c r="L26" s="165">
        <v>35.323019719806119</v>
      </c>
      <c r="M26" s="166">
        <v>95.885717422496967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1417353</v>
      </c>
      <c r="F27" s="161">
        <v>74044</v>
      </c>
      <c r="G27" s="162">
        <v>1491397</v>
      </c>
      <c r="H27" s="160">
        <v>1390503</v>
      </c>
      <c r="I27" s="161">
        <v>18771</v>
      </c>
      <c r="J27" s="162">
        <v>1409274</v>
      </c>
      <c r="K27" s="164">
        <v>98.1056236519766</v>
      </c>
      <c r="L27" s="165">
        <v>25.351142563880934</v>
      </c>
      <c r="M27" s="166">
        <v>94.493552018677789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693132</v>
      </c>
      <c r="F28" s="161">
        <v>35631</v>
      </c>
      <c r="G28" s="162">
        <v>728763</v>
      </c>
      <c r="H28" s="160">
        <v>684832</v>
      </c>
      <c r="I28" s="161">
        <v>10037</v>
      </c>
      <c r="J28" s="162">
        <v>694869</v>
      </c>
      <c r="K28" s="164">
        <v>98.80253689052013</v>
      </c>
      <c r="L28" s="165">
        <v>28.169290786113216</v>
      </c>
      <c r="M28" s="166">
        <v>95.349105264674535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784869</v>
      </c>
      <c r="F29" s="168">
        <v>33197</v>
      </c>
      <c r="G29" s="169">
        <v>818066</v>
      </c>
      <c r="H29" s="167">
        <v>775386</v>
      </c>
      <c r="I29" s="168">
        <v>11407</v>
      </c>
      <c r="J29" s="169">
        <v>786793</v>
      </c>
      <c r="K29" s="171">
        <v>98.791772894584966</v>
      </c>
      <c r="L29" s="172">
        <v>34.361538693255419</v>
      </c>
      <c r="M29" s="173">
        <v>96.177203306334704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1237871</v>
      </c>
      <c r="F30" s="175">
        <v>44812</v>
      </c>
      <c r="G30" s="176">
        <v>1282683</v>
      </c>
      <c r="H30" s="174">
        <v>1225622</v>
      </c>
      <c r="I30" s="175">
        <v>16173</v>
      </c>
      <c r="J30" s="176">
        <v>1241795</v>
      </c>
      <c r="K30" s="178">
        <v>99.010478474736061</v>
      </c>
      <c r="L30" s="179">
        <v>36.090779255556548</v>
      </c>
      <c r="M30" s="180">
        <v>96.812306703994679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675998</v>
      </c>
      <c r="F31" s="161">
        <v>5633</v>
      </c>
      <c r="G31" s="162">
        <v>681631</v>
      </c>
      <c r="H31" s="160">
        <v>671455</v>
      </c>
      <c r="I31" s="161">
        <v>2263</v>
      </c>
      <c r="J31" s="162">
        <v>673718</v>
      </c>
      <c r="K31" s="164">
        <v>99.327956591587551</v>
      </c>
      <c r="L31" s="165">
        <v>40.173974791407772</v>
      </c>
      <c r="M31" s="166">
        <v>98.839107963106144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1464065</v>
      </c>
      <c r="F32" s="161">
        <v>21226</v>
      </c>
      <c r="G32" s="162">
        <v>1485291</v>
      </c>
      <c r="H32" s="160">
        <v>1459423</v>
      </c>
      <c r="I32" s="161">
        <v>10792</v>
      </c>
      <c r="J32" s="162">
        <v>1470215</v>
      </c>
      <c r="K32" s="164">
        <v>99.682937574492939</v>
      </c>
      <c r="L32" s="165">
        <v>50.843305380194103</v>
      </c>
      <c r="M32" s="166">
        <v>98.984980047680892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26519</v>
      </c>
      <c r="F33" s="161">
        <v>538</v>
      </c>
      <c r="G33" s="162">
        <v>27057</v>
      </c>
      <c r="H33" s="160">
        <v>26454</v>
      </c>
      <c r="I33" s="161">
        <v>341</v>
      </c>
      <c r="J33" s="162">
        <v>26795</v>
      </c>
      <c r="K33" s="164">
        <v>99.754892718428295</v>
      </c>
      <c r="L33" s="165">
        <v>63.382899628252787</v>
      </c>
      <c r="M33" s="166">
        <v>99.031673873674094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31808</v>
      </c>
      <c r="F34" s="168">
        <v>1888</v>
      </c>
      <c r="G34" s="169">
        <v>33696</v>
      </c>
      <c r="H34" s="167">
        <v>29936</v>
      </c>
      <c r="I34" s="168">
        <v>858</v>
      </c>
      <c r="J34" s="169">
        <v>30794</v>
      </c>
      <c r="K34" s="171">
        <v>94.114688128772642</v>
      </c>
      <c r="L34" s="172">
        <v>45.444915254237287</v>
      </c>
      <c r="M34" s="173">
        <v>91.387701804368476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18213</v>
      </c>
      <c r="F35" s="175">
        <v>7471</v>
      </c>
      <c r="G35" s="176">
        <v>25684</v>
      </c>
      <c r="H35" s="174">
        <v>17383</v>
      </c>
      <c r="I35" s="175">
        <v>2943</v>
      </c>
      <c r="J35" s="176">
        <v>20326</v>
      </c>
      <c r="K35" s="178">
        <v>95.442815571295228</v>
      </c>
      <c r="L35" s="179">
        <v>39.392316958907777</v>
      </c>
      <c r="M35" s="180">
        <v>79.138763432487153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11209</v>
      </c>
      <c r="F36" s="161">
        <v>714</v>
      </c>
      <c r="G36" s="162">
        <v>11923</v>
      </c>
      <c r="H36" s="160">
        <v>11093</v>
      </c>
      <c r="I36" s="161">
        <v>172</v>
      </c>
      <c r="J36" s="162">
        <v>11265</v>
      </c>
      <c r="K36" s="164">
        <v>98.965117316442146</v>
      </c>
      <c r="L36" s="165">
        <v>24.089635854341736</v>
      </c>
      <c r="M36" s="166">
        <v>94.481254717772373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57065</v>
      </c>
      <c r="F37" s="161">
        <v>1020</v>
      </c>
      <c r="G37" s="162">
        <v>58085</v>
      </c>
      <c r="H37" s="160">
        <v>56243</v>
      </c>
      <c r="I37" s="161">
        <v>251</v>
      </c>
      <c r="J37" s="162">
        <v>56494</v>
      </c>
      <c r="K37" s="164">
        <v>98.559537369666174</v>
      </c>
      <c r="L37" s="165">
        <v>24.6078431372549</v>
      </c>
      <c r="M37" s="166">
        <v>97.260910734268748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36588</v>
      </c>
      <c r="F38" s="161">
        <v>1637</v>
      </c>
      <c r="G38" s="162">
        <v>38225</v>
      </c>
      <c r="H38" s="160">
        <v>35469</v>
      </c>
      <c r="I38" s="161">
        <v>351</v>
      </c>
      <c r="J38" s="162">
        <v>35820</v>
      </c>
      <c r="K38" s="164">
        <v>96.941620203345352</v>
      </c>
      <c r="L38" s="165">
        <v>21.441661576053757</v>
      </c>
      <c r="M38" s="166">
        <v>93.708306082406807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36416</v>
      </c>
      <c r="F39" s="168">
        <v>1629</v>
      </c>
      <c r="G39" s="169">
        <v>38045</v>
      </c>
      <c r="H39" s="167">
        <v>35416</v>
      </c>
      <c r="I39" s="168">
        <v>846</v>
      </c>
      <c r="J39" s="169">
        <v>36262</v>
      </c>
      <c r="K39" s="171">
        <v>97.253954305799653</v>
      </c>
      <c r="L39" s="172">
        <v>51.933701657458563</v>
      </c>
      <c r="M39" s="173">
        <v>95.313444605072945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41725</v>
      </c>
      <c r="F40" s="175">
        <v>4052</v>
      </c>
      <c r="G40" s="176">
        <v>45777</v>
      </c>
      <c r="H40" s="174">
        <v>40268</v>
      </c>
      <c r="I40" s="175">
        <v>1063</v>
      </c>
      <c r="J40" s="176">
        <v>41331</v>
      </c>
      <c r="K40" s="178">
        <v>96.508088675853813</v>
      </c>
      <c r="L40" s="179">
        <v>26.23395853899309</v>
      </c>
      <c r="M40" s="180">
        <v>90.287699062848162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220499</v>
      </c>
      <c r="F41" s="161">
        <v>12852</v>
      </c>
      <c r="G41" s="162">
        <v>233351</v>
      </c>
      <c r="H41" s="160">
        <v>214702</v>
      </c>
      <c r="I41" s="161">
        <v>4062</v>
      </c>
      <c r="J41" s="162">
        <v>218764</v>
      </c>
      <c r="K41" s="164">
        <v>97.370963133619654</v>
      </c>
      <c r="L41" s="165">
        <v>31.60597572362278</v>
      </c>
      <c r="M41" s="166">
        <v>93.748901868858496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946090</v>
      </c>
      <c r="F42" s="161">
        <v>31032</v>
      </c>
      <c r="G42" s="162">
        <v>977122</v>
      </c>
      <c r="H42" s="160">
        <v>933873</v>
      </c>
      <c r="I42" s="161">
        <v>11333</v>
      </c>
      <c r="J42" s="162">
        <v>945206</v>
      </c>
      <c r="K42" s="164">
        <v>98.708685220222179</v>
      </c>
      <c r="L42" s="165">
        <v>36.520366073730344</v>
      </c>
      <c r="M42" s="166">
        <v>96.733672970212524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27136</v>
      </c>
      <c r="F43" s="161">
        <v>1184</v>
      </c>
      <c r="G43" s="162">
        <v>28320</v>
      </c>
      <c r="H43" s="160">
        <v>25663</v>
      </c>
      <c r="I43" s="161">
        <v>486</v>
      </c>
      <c r="J43" s="162">
        <v>26149</v>
      </c>
      <c r="K43" s="164">
        <v>94.571786556603783</v>
      </c>
      <c r="L43" s="165">
        <v>41.047297297297298</v>
      </c>
      <c r="M43" s="166">
        <v>92.334039548022588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134708</v>
      </c>
      <c r="F44" s="168">
        <v>5011</v>
      </c>
      <c r="G44" s="169">
        <v>139719</v>
      </c>
      <c r="H44" s="167">
        <v>131855</v>
      </c>
      <c r="I44" s="168">
        <v>3086</v>
      </c>
      <c r="J44" s="169">
        <v>134941</v>
      </c>
      <c r="K44" s="171">
        <v>97.882085696469403</v>
      </c>
      <c r="L44" s="172">
        <v>61.58451406904809</v>
      </c>
      <c r="M44" s="173">
        <v>96.580278988541295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85342</v>
      </c>
      <c r="F45" s="185">
        <v>501</v>
      </c>
      <c r="G45" s="186">
        <v>85843</v>
      </c>
      <c r="H45" s="184">
        <v>85259</v>
      </c>
      <c r="I45" s="185">
        <v>242</v>
      </c>
      <c r="J45" s="186">
        <v>85501</v>
      </c>
      <c r="K45" s="188">
        <v>99.902744252536863</v>
      </c>
      <c r="L45" s="189">
        <v>48.303393213572853</v>
      </c>
      <c r="M45" s="190">
        <v>99.601598266602991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44203197</v>
      </c>
      <c r="F46" s="193">
        <v>1616119</v>
      </c>
      <c r="G46" s="194">
        <v>45819316</v>
      </c>
      <c r="H46" s="195">
        <v>43600229</v>
      </c>
      <c r="I46" s="193">
        <v>592401</v>
      </c>
      <c r="J46" s="194">
        <v>44192630</v>
      </c>
      <c r="K46" s="196">
        <v>98.635917669031954</v>
      </c>
      <c r="L46" s="197">
        <v>36.655778442057795</v>
      </c>
      <c r="M46" s="198">
        <v>96.449781135973311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11736012</v>
      </c>
      <c r="F47" s="200">
        <v>438322</v>
      </c>
      <c r="G47" s="201">
        <v>12174334</v>
      </c>
      <c r="H47" s="202">
        <v>11579042</v>
      </c>
      <c r="I47" s="200">
        <v>157225</v>
      </c>
      <c r="J47" s="201">
        <v>11736267</v>
      </c>
      <c r="K47" s="203">
        <v>98.662492846803502</v>
      </c>
      <c r="L47" s="204">
        <v>35.869748723541136</v>
      </c>
      <c r="M47" s="205">
        <v>96.40171692348838</v>
      </c>
    </row>
    <row r="48" spans="1:13" ht="18" customHeight="1" thickBot="1" x14ac:dyDescent="0.2">
      <c r="B48" s="140"/>
      <c r="C48" s="141" t="s">
        <v>93</v>
      </c>
      <c r="D48" s="142"/>
      <c r="E48" s="206">
        <v>55939209</v>
      </c>
      <c r="F48" s="207">
        <v>2054441</v>
      </c>
      <c r="G48" s="208">
        <v>57993650</v>
      </c>
      <c r="H48" s="209">
        <v>55179271</v>
      </c>
      <c r="I48" s="207">
        <v>749626</v>
      </c>
      <c r="J48" s="208">
        <v>55928897</v>
      </c>
      <c r="K48" s="210">
        <v>98.641493125153062</v>
      </c>
      <c r="L48" s="211">
        <v>36.488076318570357</v>
      </c>
      <c r="M48" s="212">
        <v>96.439691242058402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M48"/>
  <sheetViews>
    <sheetView showGridLines="0" view="pageBreakPreview" zoomScaleNormal="100" workbookViewId="0">
      <selection activeCell="C4" sqref="C4"/>
    </sheetView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98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483075</v>
      </c>
      <c r="F5" s="154">
        <v>13148</v>
      </c>
      <c r="G5" s="155">
        <v>496223</v>
      </c>
      <c r="H5" s="156">
        <v>477659</v>
      </c>
      <c r="I5" s="154">
        <v>4587</v>
      </c>
      <c r="J5" s="155">
        <v>482246</v>
      </c>
      <c r="K5" s="157">
        <v>98.878849040004141</v>
      </c>
      <c r="L5" s="158">
        <v>34.887435351384241</v>
      </c>
      <c r="M5" s="159">
        <v>97.18332282058671</v>
      </c>
    </row>
    <row r="6" spans="1:13" ht="18" customHeight="1" x14ac:dyDescent="0.15">
      <c r="A6" s="152"/>
      <c r="B6" s="79"/>
      <c r="C6" s="80" t="s">
        <v>1</v>
      </c>
      <c r="D6" s="81"/>
      <c r="E6" s="160">
        <v>148753</v>
      </c>
      <c r="F6" s="161">
        <v>6058</v>
      </c>
      <c r="G6" s="162">
        <v>154811</v>
      </c>
      <c r="H6" s="163">
        <v>146983</v>
      </c>
      <c r="I6" s="161">
        <v>2181</v>
      </c>
      <c r="J6" s="162">
        <v>149164</v>
      </c>
      <c r="K6" s="164">
        <v>98.810108031434666</v>
      </c>
      <c r="L6" s="165">
        <v>36.001980851766255</v>
      </c>
      <c r="M6" s="166">
        <v>96.352326385075997</v>
      </c>
    </row>
    <row r="7" spans="1:13" ht="18" customHeight="1" x14ac:dyDescent="0.15">
      <c r="A7" s="152"/>
      <c r="B7" s="79"/>
      <c r="C7" s="80" t="s">
        <v>2</v>
      </c>
      <c r="D7" s="81"/>
      <c r="E7" s="160">
        <v>70855</v>
      </c>
      <c r="F7" s="161">
        <v>1727</v>
      </c>
      <c r="G7" s="162">
        <v>72582</v>
      </c>
      <c r="H7" s="163">
        <v>69706</v>
      </c>
      <c r="I7" s="161">
        <v>938</v>
      </c>
      <c r="J7" s="162">
        <v>70644</v>
      </c>
      <c r="K7" s="164">
        <v>98.378378378378386</v>
      </c>
      <c r="L7" s="165">
        <v>54.313839027214826</v>
      </c>
      <c r="M7" s="166">
        <v>97.329916508225182</v>
      </c>
    </row>
    <row r="8" spans="1:13" ht="18" customHeight="1" x14ac:dyDescent="0.15">
      <c r="A8" s="152"/>
      <c r="B8" s="79"/>
      <c r="C8" s="80" t="s">
        <v>3</v>
      </c>
      <c r="D8" s="81"/>
      <c r="E8" s="160">
        <v>175782</v>
      </c>
      <c r="F8" s="161">
        <v>5397</v>
      </c>
      <c r="G8" s="162">
        <v>181179</v>
      </c>
      <c r="H8" s="163">
        <v>173716</v>
      </c>
      <c r="I8" s="161">
        <v>1751</v>
      </c>
      <c r="J8" s="162">
        <v>175467</v>
      </c>
      <c r="K8" s="164">
        <v>98.824680570251786</v>
      </c>
      <c r="L8" s="165">
        <v>32.443950342783026</v>
      </c>
      <c r="M8" s="166">
        <v>96.847316742006527</v>
      </c>
    </row>
    <row r="9" spans="1:13" ht="18" customHeight="1" x14ac:dyDescent="0.15">
      <c r="A9" s="152"/>
      <c r="B9" s="89"/>
      <c r="C9" s="90" t="s">
        <v>4</v>
      </c>
      <c r="D9" s="91"/>
      <c r="E9" s="167">
        <v>89065</v>
      </c>
      <c r="F9" s="168">
        <v>5412</v>
      </c>
      <c r="G9" s="169">
        <v>94477</v>
      </c>
      <c r="H9" s="170">
        <v>87571</v>
      </c>
      <c r="I9" s="168">
        <v>1811</v>
      </c>
      <c r="J9" s="169">
        <v>89382</v>
      </c>
      <c r="K9" s="171">
        <v>98.322573401448381</v>
      </c>
      <c r="L9" s="172">
        <v>33.462675535846273</v>
      </c>
      <c r="M9" s="173">
        <v>94.607153063708623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86031</v>
      </c>
      <c r="F10" s="175">
        <v>3518</v>
      </c>
      <c r="G10" s="176">
        <v>89549</v>
      </c>
      <c r="H10" s="177">
        <v>84478</v>
      </c>
      <c r="I10" s="175">
        <v>1176</v>
      </c>
      <c r="J10" s="176">
        <v>85654</v>
      </c>
      <c r="K10" s="178">
        <v>98.194836744894289</v>
      </c>
      <c r="L10" s="179">
        <v>33.428084138715178</v>
      </c>
      <c r="M10" s="180">
        <v>95.650426023741204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198001</v>
      </c>
      <c r="F11" s="161">
        <v>11262</v>
      </c>
      <c r="G11" s="162">
        <v>209263</v>
      </c>
      <c r="H11" s="163">
        <v>195981</v>
      </c>
      <c r="I11" s="161">
        <v>4082</v>
      </c>
      <c r="J11" s="162">
        <v>200063</v>
      </c>
      <c r="K11" s="164">
        <v>98.97980313230741</v>
      </c>
      <c r="L11" s="165">
        <v>36.245782276682647</v>
      </c>
      <c r="M11" s="166">
        <v>95.603618413192976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83032</v>
      </c>
      <c r="F12" s="161">
        <v>2534</v>
      </c>
      <c r="G12" s="162">
        <v>85566</v>
      </c>
      <c r="H12" s="163">
        <v>82197</v>
      </c>
      <c r="I12" s="161">
        <v>802</v>
      </c>
      <c r="J12" s="162">
        <v>82999</v>
      </c>
      <c r="K12" s="164">
        <v>98.994363618845753</v>
      </c>
      <c r="L12" s="165">
        <v>31.649565903709547</v>
      </c>
      <c r="M12" s="166">
        <v>96.999976626230051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144621</v>
      </c>
      <c r="F13" s="161">
        <v>7835</v>
      </c>
      <c r="G13" s="162">
        <v>152456</v>
      </c>
      <c r="H13" s="163">
        <v>141837</v>
      </c>
      <c r="I13" s="161">
        <v>3415</v>
      </c>
      <c r="J13" s="162">
        <v>145252</v>
      </c>
      <c r="K13" s="164">
        <v>98.074968365590067</v>
      </c>
      <c r="L13" s="165">
        <v>43.586470963624762</v>
      </c>
      <c r="M13" s="166">
        <v>95.274702209161987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74366</v>
      </c>
      <c r="F14" s="168">
        <v>1968</v>
      </c>
      <c r="G14" s="169">
        <v>76334</v>
      </c>
      <c r="H14" s="170">
        <v>73717</v>
      </c>
      <c r="I14" s="168">
        <v>944</v>
      </c>
      <c r="J14" s="169">
        <v>74661</v>
      </c>
      <c r="K14" s="171">
        <v>99.127289352661165</v>
      </c>
      <c r="L14" s="172">
        <v>47.967479674796749</v>
      </c>
      <c r="M14" s="173">
        <v>97.808316084575679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63210</v>
      </c>
      <c r="F15" s="175">
        <v>1850</v>
      </c>
      <c r="G15" s="176">
        <v>65060</v>
      </c>
      <c r="H15" s="177">
        <v>62433</v>
      </c>
      <c r="I15" s="175">
        <v>702</v>
      </c>
      <c r="J15" s="176">
        <v>63135</v>
      </c>
      <c r="K15" s="178">
        <v>98.770764119601324</v>
      </c>
      <c r="L15" s="179">
        <v>37.945945945945944</v>
      </c>
      <c r="M15" s="180">
        <v>97.041192745158313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5891</v>
      </c>
      <c r="F16" s="154">
        <v>501</v>
      </c>
      <c r="G16" s="155">
        <v>6392</v>
      </c>
      <c r="H16" s="156">
        <v>5696</v>
      </c>
      <c r="I16" s="154">
        <v>47</v>
      </c>
      <c r="J16" s="155">
        <v>5743</v>
      </c>
      <c r="K16" s="157">
        <v>96.689865897131227</v>
      </c>
      <c r="L16" s="158">
        <v>9.3812375249500999</v>
      </c>
      <c r="M16" s="159">
        <v>89.846683354192734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3845</v>
      </c>
      <c r="F17" s="161">
        <v>119</v>
      </c>
      <c r="G17" s="162">
        <v>3964</v>
      </c>
      <c r="H17" s="163">
        <v>3823</v>
      </c>
      <c r="I17" s="161">
        <v>57</v>
      </c>
      <c r="J17" s="162">
        <v>3880</v>
      </c>
      <c r="K17" s="164">
        <v>99.427828348504548</v>
      </c>
      <c r="L17" s="165">
        <v>47.899159663865547</v>
      </c>
      <c r="M17" s="166">
        <v>97.880928355196772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2471</v>
      </c>
      <c r="F18" s="161">
        <v>133</v>
      </c>
      <c r="G18" s="162">
        <v>2604</v>
      </c>
      <c r="H18" s="163">
        <v>2447</v>
      </c>
      <c r="I18" s="161">
        <v>28</v>
      </c>
      <c r="J18" s="162">
        <v>2475</v>
      </c>
      <c r="K18" s="164">
        <v>99.028733306353701</v>
      </c>
      <c r="L18" s="165">
        <v>21.052631578947366</v>
      </c>
      <c r="M18" s="166">
        <v>95.046082949308754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11676</v>
      </c>
      <c r="F19" s="168">
        <v>331</v>
      </c>
      <c r="G19" s="169">
        <v>12007</v>
      </c>
      <c r="H19" s="170">
        <v>11540</v>
      </c>
      <c r="I19" s="168">
        <v>168</v>
      </c>
      <c r="J19" s="169">
        <v>11708</v>
      </c>
      <c r="K19" s="171">
        <v>98.83521754025351</v>
      </c>
      <c r="L19" s="172">
        <v>50.755287009063444</v>
      </c>
      <c r="M19" s="173">
        <v>97.50978595819106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17373</v>
      </c>
      <c r="F20" s="175">
        <v>548</v>
      </c>
      <c r="G20" s="176">
        <v>17921</v>
      </c>
      <c r="H20" s="177">
        <v>17083</v>
      </c>
      <c r="I20" s="175">
        <v>357</v>
      </c>
      <c r="J20" s="176">
        <v>17440</v>
      </c>
      <c r="K20" s="178">
        <v>98.330743107120242</v>
      </c>
      <c r="L20" s="179">
        <v>65.145985401459853</v>
      </c>
      <c r="M20" s="180">
        <v>97.315997991183522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17001</v>
      </c>
      <c r="F21" s="161">
        <v>1246</v>
      </c>
      <c r="G21" s="162">
        <v>18247</v>
      </c>
      <c r="H21" s="163">
        <v>16792</v>
      </c>
      <c r="I21" s="161">
        <v>390</v>
      </c>
      <c r="J21" s="162">
        <v>17182</v>
      </c>
      <c r="K21" s="164">
        <v>98.770660549379457</v>
      </c>
      <c r="L21" s="165">
        <v>31.300160513643661</v>
      </c>
      <c r="M21" s="166">
        <v>94.163424124513611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9201</v>
      </c>
      <c r="F22" s="161">
        <v>336</v>
      </c>
      <c r="G22" s="162">
        <v>9537</v>
      </c>
      <c r="H22" s="163">
        <v>9086</v>
      </c>
      <c r="I22" s="161">
        <v>201</v>
      </c>
      <c r="J22" s="162">
        <v>9287</v>
      </c>
      <c r="K22" s="164">
        <v>98.750135854798387</v>
      </c>
      <c r="L22" s="165">
        <v>59.821428571428569</v>
      </c>
      <c r="M22" s="166">
        <v>97.378630596623665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16971</v>
      </c>
      <c r="F23" s="161">
        <v>725</v>
      </c>
      <c r="G23" s="162">
        <v>17696</v>
      </c>
      <c r="H23" s="163">
        <v>16679</v>
      </c>
      <c r="I23" s="161">
        <v>258</v>
      </c>
      <c r="J23" s="162">
        <v>16937</v>
      </c>
      <c r="K23" s="164">
        <v>98.279417830416591</v>
      </c>
      <c r="L23" s="165">
        <v>35.586206896551722</v>
      </c>
      <c r="M23" s="166">
        <v>95.710895117540687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6086</v>
      </c>
      <c r="F24" s="168">
        <v>250</v>
      </c>
      <c r="G24" s="169">
        <v>6336</v>
      </c>
      <c r="H24" s="170">
        <v>6010</v>
      </c>
      <c r="I24" s="168">
        <v>131</v>
      </c>
      <c r="J24" s="169">
        <v>6141</v>
      </c>
      <c r="K24" s="171">
        <v>98.751232336510014</v>
      </c>
      <c r="L24" s="172">
        <v>52.400000000000006</v>
      </c>
      <c r="M24" s="173">
        <v>96.922348484848484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63318</v>
      </c>
      <c r="F25" s="175">
        <v>2629</v>
      </c>
      <c r="G25" s="176">
        <v>65947</v>
      </c>
      <c r="H25" s="177">
        <v>62131</v>
      </c>
      <c r="I25" s="175">
        <v>1164</v>
      </c>
      <c r="J25" s="176">
        <v>63295</v>
      </c>
      <c r="K25" s="178">
        <v>98.125335607568147</v>
      </c>
      <c r="L25" s="179">
        <v>44.27538988208444</v>
      </c>
      <c r="M25" s="180">
        <v>95.97858886681729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19526</v>
      </c>
      <c r="F26" s="161">
        <v>940</v>
      </c>
      <c r="G26" s="162">
        <v>20466</v>
      </c>
      <c r="H26" s="163">
        <v>19292</v>
      </c>
      <c r="I26" s="161">
        <v>332</v>
      </c>
      <c r="J26" s="162">
        <v>19624</v>
      </c>
      <c r="K26" s="164">
        <v>98.801597869507319</v>
      </c>
      <c r="L26" s="165">
        <v>35.319148936170215</v>
      </c>
      <c r="M26" s="166">
        <v>95.885859474249983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42632</v>
      </c>
      <c r="F27" s="161">
        <v>2227</v>
      </c>
      <c r="G27" s="162">
        <v>44859</v>
      </c>
      <c r="H27" s="163">
        <v>41854</v>
      </c>
      <c r="I27" s="161">
        <v>564</v>
      </c>
      <c r="J27" s="162">
        <v>42418</v>
      </c>
      <c r="K27" s="164">
        <v>98.175079752298743</v>
      </c>
      <c r="L27" s="165">
        <v>25.325550067355184</v>
      </c>
      <c r="M27" s="166">
        <v>94.558505539579571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24763</v>
      </c>
      <c r="F28" s="161">
        <v>1283</v>
      </c>
      <c r="G28" s="162">
        <v>26046</v>
      </c>
      <c r="H28" s="163">
        <v>24464</v>
      </c>
      <c r="I28" s="161">
        <v>361</v>
      </c>
      <c r="J28" s="162">
        <v>24825</v>
      </c>
      <c r="K28" s="164">
        <v>98.792553406291646</v>
      </c>
      <c r="L28" s="165">
        <v>28.137178487918941</v>
      </c>
      <c r="M28" s="166">
        <v>95.312140059894034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31395</v>
      </c>
      <c r="F29" s="168">
        <v>1328</v>
      </c>
      <c r="G29" s="169">
        <v>32723</v>
      </c>
      <c r="H29" s="170">
        <v>31015</v>
      </c>
      <c r="I29" s="168">
        <v>456</v>
      </c>
      <c r="J29" s="169">
        <v>31471</v>
      </c>
      <c r="K29" s="171">
        <v>98.789616180920518</v>
      </c>
      <c r="L29" s="172">
        <v>34.337349397590359</v>
      </c>
      <c r="M29" s="173">
        <v>96.173944931699424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52408</v>
      </c>
      <c r="F30" s="175">
        <v>1897</v>
      </c>
      <c r="G30" s="176">
        <v>54305</v>
      </c>
      <c r="H30" s="177">
        <v>51890</v>
      </c>
      <c r="I30" s="175">
        <v>685</v>
      </c>
      <c r="J30" s="176">
        <v>52575</v>
      </c>
      <c r="K30" s="178">
        <v>99.011601282246986</v>
      </c>
      <c r="L30" s="179">
        <v>36.109646810753823</v>
      </c>
      <c r="M30" s="180">
        <v>96.814289660252285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24336</v>
      </c>
      <c r="F31" s="161">
        <v>202</v>
      </c>
      <c r="G31" s="162">
        <v>24538</v>
      </c>
      <c r="H31" s="163">
        <v>24173</v>
      </c>
      <c r="I31" s="161">
        <v>82</v>
      </c>
      <c r="J31" s="162">
        <v>24255</v>
      </c>
      <c r="K31" s="164">
        <v>99.330210387902696</v>
      </c>
      <c r="L31" s="165">
        <v>40.594059405940598</v>
      </c>
      <c r="M31" s="166">
        <v>98.846686771538032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58845</v>
      </c>
      <c r="F32" s="161">
        <v>853</v>
      </c>
      <c r="G32" s="162">
        <v>59698</v>
      </c>
      <c r="H32" s="163">
        <v>58658</v>
      </c>
      <c r="I32" s="161">
        <v>434</v>
      </c>
      <c r="J32" s="162">
        <v>59092</v>
      </c>
      <c r="K32" s="164">
        <v>99.682215991163218</v>
      </c>
      <c r="L32" s="165">
        <v>50.87924970691676</v>
      </c>
      <c r="M32" s="166">
        <v>98.98489061610104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1155</v>
      </c>
      <c r="F33" s="161">
        <v>53</v>
      </c>
      <c r="G33" s="162">
        <v>1208</v>
      </c>
      <c r="H33" s="163">
        <v>1152</v>
      </c>
      <c r="I33" s="161">
        <v>32</v>
      </c>
      <c r="J33" s="162">
        <v>1184</v>
      </c>
      <c r="K33" s="164">
        <v>99.740259740259745</v>
      </c>
      <c r="L33" s="165">
        <v>60.377358490566039</v>
      </c>
      <c r="M33" s="166">
        <v>98.013245033112582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1393</v>
      </c>
      <c r="F34" s="168">
        <v>60</v>
      </c>
      <c r="G34" s="169">
        <v>1453</v>
      </c>
      <c r="H34" s="170">
        <v>1337</v>
      </c>
      <c r="I34" s="168">
        <v>46</v>
      </c>
      <c r="J34" s="169">
        <v>1383</v>
      </c>
      <c r="K34" s="171">
        <v>95.979899497487438</v>
      </c>
      <c r="L34" s="172">
        <v>76.666666666666671</v>
      </c>
      <c r="M34" s="173">
        <v>95.182381280110121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815</v>
      </c>
      <c r="F35" s="175">
        <v>292</v>
      </c>
      <c r="G35" s="176">
        <v>1107</v>
      </c>
      <c r="H35" s="177">
        <v>745</v>
      </c>
      <c r="I35" s="175">
        <v>108</v>
      </c>
      <c r="J35" s="176">
        <v>853</v>
      </c>
      <c r="K35" s="178">
        <v>91.411042944785279</v>
      </c>
      <c r="L35" s="179">
        <v>36.986301369863014</v>
      </c>
      <c r="M35" s="180">
        <v>77.055103884372173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518</v>
      </c>
      <c r="F36" s="161">
        <v>63</v>
      </c>
      <c r="G36" s="162">
        <v>581</v>
      </c>
      <c r="H36" s="163">
        <v>515</v>
      </c>
      <c r="I36" s="161">
        <v>17</v>
      </c>
      <c r="J36" s="162">
        <v>532</v>
      </c>
      <c r="K36" s="164">
        <v>99.420849420849422</v>
      </c>
      <c r="L36" s="165">
        <v>26.984126984126984</v>
      </c>
      <c r="M36" s="166">
        <v>91.566265060240966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1598</v>
      </c>
      <c r="F37" s="161">
        <v>29</v>
      </c>
      <c r="G37" s="162">
        <v>1627</v>
      </c>
      <c r="H37" s="163">
        <v>1575</v>
      </c>
      <c r="I37" s="161">
        <v>7</v>
      </c>
      <c r="J37" s="162">
        <v>1582</v>
      </c>
      <c r="K37" s="164">
        <v>98.560700876095126</v>
      </c>
      <c r="L37" s="165">
        <v>24.137931034482758</v>
      </c>
      <c r="M37" s="166">
        <v>97.2341733251383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1123</v>
      </c>
      <c r="F38" s="161">
        <v>53</v>
      </c>
      <c r="G38" s="162">
        <v>1176</v>
      </c>
      <c r="H38" s="163">
        <v>1088</v>
      </c>
      <c r="I38" s="161">
        <v>17</v>
      </c>
      <c r="J38" s="162">
        <v>1105</v>
      </c>
      <c r="K38" s="164">
        <v>96.8833481745325</v>
      </c>
      <c r="L38" s="165">
        <v>32.075471698113205</v>
      </c>
      <c r="M38" s="166">
        <v>93.9625850340136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1718</v>
      </c>
      <c r="F39" s="168">
        <v>44</v>
      </c>
      <c r="G39" s="169">
        <v>1762</v>
      </c>
      <c r="H39" s="170">
        <v>1671</v>
      </c>
      <c r="I39" s="168">
        <v>23</v>
      </c>
      <c r="J39" s="169">
        <v>1694</v>
      </c>
      <c r="K39" s="171">
        <v>97.264260768335276</v>
      </c>
      <c r="L39" s="172">
        <v>52.272727272727273</v>
      </c>
      <c r="M39" s="173">
        <v>96.140749148694653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1669</v>
      </c>
      <c r="F40" s="175">
        <v>162</v>
      </c>
      <c r="G40" s="176">
        <v>1831</v>
      </c>
      <c r="H40" s="177">
        <v>1611</v>
      </c>
      <c r="I40" s="175">
        <v>42</v>
      </c>
      <c r="J40" s="176">
        <v>1653</v>
      </c>
      <c r="K40" s="178">
        <v>96.52486518873576</v>
      </c>
      <c r="L40" s="179">
        <v>25.925925925925924</v>
      </c>
      <c r="M40" s="180">
        <v>90.278536318951396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9702</v>
      </c>
      <c r="F41" s="161">
        <v>565</v>
      </c>
      <c r="G41" s="162">
        <v>10267</v>
      </c>
      <c r="H41" s="163">
        <v>9447</v>
      </c>
      <c r="I41" s="161">
        <v>179</v>
      </c>
      <c r="J41" s="162">
        <v>9626</v>
      </c>
      <c r="K41" s="164">
        <v>97.37167594310452</v>
      </c>
      <c r="L41" s="165">
        <v>31.681415929203538</v>
      </c>
      <c r="M41" s="166">
        <v>93.756696211161966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44939</v>
      </c>
      <c r="F42" s="161">
        <v>1474</v>
      </c>
      <c r="G42" s="162">
        <v>46413</v>
      </c>
      <c r="H42" s="163">
        <v>44359</v>
      </c>
      <c r="I42" s="161">
        <v>538</v>
      </c>
      <c r="J42" s="162">
        <v>44897</v>
      </c>
      <c r="K42" s="164">
        <v>98.709361579029348</v>
      </c>
      <c r="L42" s="165">
        <v>36.499321573948443</v>
      </c>
      <c r="M42" s="166">
        <v>96.733673755197898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1236</v>
      </c>
      <c r="F43" s="161">
        <v>56</v>
      </c>
      <c r="G43" s="162">
        <v>1292</v>
      </c>
      <c r="H43" s="163">
        <v>1204</v>
      </c>
      <c r="I43" s="161">
        <v>23</v>
      </c>
      <c r="J43" s="162">
        <v>1227</v>
      </c>
      <c r="K43" s="164">
        <v>97.411003236245946</v>
      </c>
      <c r="L43" s="165">
        <v>41.071428571428569</v>
      </c>
      <c r="M43" s="166">
        <v>94.969040247678009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5403</v>
      </c>
      <c r="F44" s="168">
        <v>246</v>
      </c>
      <c r="G44" s="169">
        <v>5649</v>
      </c>
      <c r="H44" s="170">
        <v>5289</v>
      </c>
      <c r="I44" s="168">
        <v>152</v>
      </c>
      <c r="J44" s="169">
        <v>5441</v>
      </c>
      <c r="K44" s="171">
        <v>97.890061077179354</v>
      </c>
      <c r="L44" s="172">
        <v>61.788617886178862</v>
      </c>
      <c r="M44" s="173">
        <v>96.317932377411935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2817</v>
      </c>
      <c r="F45" s="185">
        <v>7</v>
      </c>
      <c r="G45" s="186">
        <v>2824</v>
      </c>
      <c r="H45" s="187">
        <v>2814</v>
      </c>
      <c r="I45" s="185">
        <v>3</v>
      </c>
      <c r="J45" s="186">
        <v>2817</v>
      </c>
      <c r="K45" s="188">
        <v>99.893503727369534</v>
      </c>
      <c r="L45" s="189">
        <v>42.857142857142854</v>
      </c>
      <c r="M45" s="190">
        <v>99.752124645892351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1616791</v>
      </c>
      <c r="F46" s="193">
        <v>60709</v>
      </c>
      <c r="G46" s="194">
        <v>1677500</v>
      </c>
      <c r="H46" s="195">
        <v>1596278</v>
      </c>
      <c r="I46" s="193">
        <v>22389</v>
      </c>
      <c r="J46" s="194">
        <v>1618667</v>
      </c>
      <c r="K46" s="196">
        <v>98.731252215035838</v>
      </c>
      <c r="L46" s="197">
        <v>36.879210660692813</v>
      </c>
      <c r="M46" s="198">
        <v>96.492816691505212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481824</v>
      </c>
      <c r="F47" s="200">
        <v>18652</v>
      </c>
      <c r="G47" s="201">
        <v>500476</v>
      </c>
      <c r="H47" s="202">
        <v>475440</v>
      </c>
      <c r="I47" s="200">
        <v>6902</v>
      </c>
      <c r="J47" s="201">
        <v>482342</v>
      </c>
      <c r="K47" s="203">
        <v>98.675034867503484</v>
      </c>
      <c r="L47" s="204">
        <v>37.004074630066484</v>
      </c>
      <c r="M47" s="205">
        <v>96.376649429742884</v>
      </c>
    </row>
    <row r="48" spans="1:13" ht="18" customHeight="1" thickBot="1" x14ac:dyDescent="0.2">
      <c r="B48" s="140"/>
      <c r="C48" s="141" t="s">
        <v>93</v>
      </c>
      <c r="D48" s="142"/>
      <c r="E48" s="206">
        <v>2098615</v>
      </c>
      <c r="F48" s="207">
        <v>79361</v>
      </c>
      <c r="G48" s="208">
        <v>2177976</v>
      </c>
      <c r="H48" s="209">
        <v>2071718</v>
      </c>
      <c r="I48" s="207">
        <v>29291</v>
      </c>
      <c r="J48" s="208">
        <v>2101009</v>
      </c>
      <c r="K48" s="210">
        <v>98.718345194330553</v>
      </c>
      <c r="L48" s="211">
        <v>36.90855709983493</v>
      </c>
      <c r="M48" s="212">
        <v>96.466122675364659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</vt:i4>
      </vt:variant>
    </vt:vector>
  </HeadingPairs>
  <TitlesOfParts>
    <vt:vector size="36" baseType="lpstr">
      <vt:lpstr>表紙</vt:lpstr>
      <vt:lpstr>目次</vt:lpstr>
      <vt:lpstr>注意</vt:lpstr>
      <vt:lpstr>総括</vt:lpstr>
      <vt:lpstr>Ⅰ合計</vt:lpstr>
      <vt:lpstr>1普通税</vt:lpstr>
      <vt:lpstr>(1)市町村民税</vt:lpstr>
      <vt:lpstr>(ｲ)個人市町村民税</vt:lpstr>
      <vt:lpstr>a個人均等割</vt:lpstr>
      <vt:lpstr>b所得割</vt:lpstr>
      <vt:lpstr>(ﾛ法人市町村民税</vt:lpstr>
      <vt:lpstr>a法人均等割</vt:lpstr>
      <vt:lpstr>b法人税割</vt:lpstr>
      <vt:lpstr>(2)固定資産税</vt:lpstr>
      <vt:lpstr>(ｲ)純固定資産税</vt:lpstr>
      <vt:lpstr>a土地</vt:lpstr>
      <vt:lpstr>b家屋</vt:lpstr>
      <vt:lpstr>c償却資産</vt:lpstr>
      <vt:lpstr>(ﾛ)交付金</vt:lpstr>
      <vt:lpstr>(3)軽自動車</vt:lpstr>
      <vt:lpstr>(4)たばこ税</vt:lpstr>
      <vt:lpstr>(5)鉱産税</vt:lpstr>
      <vt:lpstr>(6)特土地</vt:lpstr>
      <vt:lpstr>(ｲ)保有分</vt:lpstr>
      <vt:lpstr>(ﾛ)取得分</vt:lpstr>
      <vt:lpstr>2目的税</vt:lpstr>
      <vt:lpstr>(1)入湯税</vt:lpstr>
      <vt:lpstr>(2)事業所税</vt:lpstr>
      <vt:lpstr>(3)法定外目的税</vt:lpstr>
      <vt:lpstr>Ⅱ1国保税</vt:lpstr>
      <vt:lpstr>Ⅱ2国保料</vt:lpstr>
      <vt:lpstr>帳票61_06(1)</vt:lpstr>
      <vt:lpstr>帳票61_06(2)</vt:lpstr>
      <vt:lpstr>総括!Print_Area</vt:lpstr>
      <vt:lpstr>注意!Print_Area</vt:lpstr>
      <vt:lpstr>目次!Print_Area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税政班　宮平</cp:lastModifiedBy>
  <cp:lastPrinted>2015-02-17T01:57:37Z</cp:lastPrinted>
  <dcterms:created xsi:type="dcterms:W3CDTF">1999-11-16T09:09:36Z</dcterms:created>
  <dcterms:modified xsi:type="dcterms:W3CDTF">2020-01-10T02:35:40Z</dcterms:modified>
</cp:coreProperties>
</file>