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lg0295\Desktop\"/>
    </mc:Choice>
  </mc:AlternateContent>
  <xr:revisionPtr revIDLastSave="0" documentId="13_ncr:1_{323B155E-222B-4944-99AC-6214A986B96F}" xr6:coauthVersionLast="43" xr6:coauthVersionMax="43" xr10:uidLastSave="{00000000-0000-0000-0000-000000000000}"/>
  <workbookProtection workbookAlgorithmName="SHA-512" workbookHashValue="8vBvvcQMPFTbJsPrnFpBSNCIWV4PpLKEYk1jhCzewkwg6donN1mMzs6SH+3+b5Ydv86DMkQ8GxVszMAKXpheKA==" workbookSaltValue="rqEwGK6AvUIUiK8cJYWvmw==" workbookSpinCount="100000" lockStructure="1"/>
  <bookViews>
    <workbookView xWindow="20370" yWindow="-120" windowWidth="29040" windowHeight="158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BB10" i="4"/>
  <c r="AL10" i="4"/>
  <c r="I10" i="4"/>
  <c r="BB8" i="4"/>
  <c r="AT8" i="4"/>
  <c r="AL8" i="4"/>
  <c r="AD8" i="4"/>
  <c r="W8" i="4"/>
  <c r="P8" i="4"/>
  <c r="I8" i="4"/>
  <c r="B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<sst xmlns="http://schemas.openxmlformats.org/spreadsheetml/2006/main" count="233" uniqueCount="119">
  <si>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</si>
  <si>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</si>
  <si>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</si>
  <si>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</si>
  <si>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</si>
  <si>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</si>
  <si>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</si>
  <si>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</si>
  <si>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</si>
  <si>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</si>
  <si>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</si>
  <si>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</si>
  <si>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</si>
  <si>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</si>
  <si>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</si>
  <si>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</si>
  <si>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</si>
  <si>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</si>
  <si>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</si>
  <si>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</si>
  <si>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</si>
  <si>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</si>
  <si>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</si>
  <si>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</si>
  <si>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</si>
  <si>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</si>
  <si>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</si>
  <si>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</si>
  <si>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</si>
  <si>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</si>
  <si>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</si>
  <si>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</si>
  <si>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</si>
  <si>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</si>
  <si>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</si>
  <si>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</si>
  <si>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</si>
  <si>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</si>
  <si>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</si>
  <si>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</si>
  <si>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</si>
  <si>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</si>
  <si>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</si>
  <si>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</si>
  <si>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</si>
  <si>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</si>
  <si>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</si>
  <si>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</si>
  <si>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</si>
  <si>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</si>
  <si>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</si>
  <si>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</si>
  <si>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</si>
  <si>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</si>
  <si>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</si>
  <si>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</si>
  <si>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</si>
  <si>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</si>
  <si>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</si>
  <si>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</si>
  <si>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</si>
  <si>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</si>
  <si>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</si>
  <si>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</si>
  <si>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</si>
  <si>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</si>
  <si>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</si>
  <si>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</si>
  <si>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</si>
  <si>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</si>
  <si>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</si>
  <si>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</si>
  <si>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</si>
  <si>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</si>
  <si>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</si>
  <si>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</si>
  <si>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</si>
  <si>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</si>
  <si>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</si>
  <si>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</si>
  <si>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</si>
  <si>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</si>
  <si>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</si>
  <si>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</si>
  <si>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</si>
  <si>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</si>
  <si>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</si>
  <si>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</si>
  <si>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</si>
  <si>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</si>
  <si>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</si>
  <si>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</si>
  <si>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</si>
  <si>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</si>
  <si>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</si>
  <si>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</si>
  <si>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</si>
  <si>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与那国町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</si>
  <si>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</si>
  <si>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</si>
  <si>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</si>
  <si>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</si>
  <si>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</si>
  <si>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</si>
  <si>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</si>
  <si>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</si>
  <si>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</si>
  <si>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</si>
  <si>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</si>
  <si>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</si>
  <si>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</si>
  <si>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</si>
  <si>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</si>
  <si>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</si>
  <si>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</si>
  <si>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</si>
  <si>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③管路更新率
　管路更新については、緊急性や重要度の高い本管から更新工事を行ってきたが、平成29年度より管路等の更新長期整備事業を実施しており、これに伴い硬度低減化施設も整備し施設全体の長寿命化を壮図する。</t>
    <rPh sb="44" eb="46">
      <t>ヘイセイ</t>
    </rPh>
    <rPh sb="48" eb="50">
      <t>ネンド</t>
    </rPh>
    <rPh sb="52" eb="54">
      <t>カンロ</t>
    </rPh>
    <phoneticPr fontId="4"/>
  </si>
  <si>
    <t>　経営状況の収益性等は概ね良好と判断できるが、水道施設設備10年長期計画を基に平成29年度より老朽施設及び管路の更新整備事業を実施していることから、今後は起債の償還や工事費、維持管理費が増額することが必至であり厳しい状況が予想され、さらなる経費の削減等に努めていく。</t>
    <phoneticPr fontId="4"/>
  </si>
  <si>
    <t>①経常収支比率
　平成30年度から2ヶ年間実施される基本料金無料化政策に伴い収益比率は横ばいとなっている。
④企業債残高対給水収益比率
　平均値より低い値となっているが、施設の更新及び長寿命化施設の10年長期工事を平成29年度より実施し多大な経費増が見込まれることから、随時その適正度を検討する必要がある。
⑤料金回収率
　平均値より高い値となっており、今後も回収率の向上に努める。
⑥給水原価
　平均値より低い値となっており、良好である。
⑦施設利用率
　平均値より高い値を維持していることから、施設への投資経済性は効率的に推移している。
⑧有収率
　有収率は安定している。</t>
    <rPh sb="9" eb="11">
      <t>ヘイセイ</t>
    </rPh>
    <rPh sb="13" eb="15">
      <t>ネンド</t>
    </rPh>
    <rPh sb="19" eb="21">
      <t>ネンカン</t>
    </rPh>
    <rPh sb="21" eb="23">
      <t>ジッシ</t>
    </rPh>
    <rPh sb="38" eb="40">
      <t>シュウエキ</t>
    </rPh>
    <rPh sb="40" eb="42">
      <t>ヒリツ</t>
    </rPh>
    <rPh sb="43" eb="44">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</si>
</sst>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2.56</c:v>
                </c:pt>
                <c:pt idx="1">
                  <c:v>0</c:v>
                </c:pt>
                <c:pt idx="2">
                  <c:v>0</c:v>
                </c:pt>
                <c:pt idx="3">
                  <c:v>0</c:v>
                </c:pt>
                <c:pt idx="4">
                  <c:v>0</c:v>
                </c:pt>
              </c:numCache>
            </c:numRef>
          </c:val>
          <c:extLst>
            <c:ext xmlns:c16="http://schemas.microsoft.com/office/drawing/2014/chart" uri="{C3380CC4-5D6E-409C-BE32-E72D297353CC}">
              <c16:uniqueId val="{00000000-D6B2-4626-8826-E015F57AC54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D6B2-4626-8826-E015F57AC54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70.12</c:v>
                </c:pt>
                <c:pt idx="1">
                  <c:v>74.02</c:v>
                </c:pt>
                <c:pt idx="2">
                  <c:v>70.349999999999994</c:v>
                </c:pt>
                <c:pt idx="3">
                  <c:v>66.95</c:v>
                </c:pt>
                <c:pt idx="4">
                  <c:v>118.66</c:v>
                </c:pt>
              </c:numCache>
            </c:numRef>
          </c:val>
          <c:extLst>
            <c:ext xmlns:c16="http://schemas.microsoft.com/office/drawing/2014/chart" uri="{C3380CC4-5D6E-409C-BE32-E72D297353CC}">
              <c16:uniqueId val="{00000000-962D-4590-892D-B8ACBB87230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962D-4590-892D-B8ACBB87230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98.05</c:v>
                </c:pt>
                <c:pt idx="1">
                  <c:v>98.53</c:v>
                </c:pt>
                <c:pt idx="2">
                  <c:v>85.96</c:v>
                </c:pt>
                <c:pt idx="3">
                  <c:v>85.93</c:v>
                </c:pt>
                <c:pt idx="4">
                  <c:v>50.75</c:v>
                </c:pt>
              </c:numCache>
            </c:numRef>
          </c:val>
          <c:extLst>
            <c:ext xmlns:c16="http://schemas.microsoft.com/office/drawing/2014/chart" uri="{C3380CC4-5D6E-409C-BE32-E72D297353CC}">
              <c16:uniqueId val="{00000000-E03F-412D-8C74-58C58DE9FDD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E03F-412D-8C74-58C58DE9FDD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99.38</c:v>
                </c:pt>
                <c:pt idx="1">
                  <c:v>91.8</c:v>
                </c:pt>
                <c:pt idx="2">
                  <c:v>128.81</c:v>
                </c:pt>
                <c:pt idx="3">
                  <c:v>66.95</c:v>
                </c:pt>
                <c:pt idx="4">
                  <c:v>63.26</c:v>
                </c:pt>
              </c:numCache>
            </c:numRef>
          </c:val>
          <c:extLst>
            <c:ext xmlns:c16="http://schemas.microsoft.com/office/drawing/2014/chart" uri="{C3380CC4-5D6E-409C-BE32-E72D297353CC}">
              <c16:uniqueId val="{00000000-F8F2-46A0-84D9-8450B53CA8D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F8F2-46A0-84D9-8450B53CA8D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D5-4A1D-B923-0A7D7576CED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D5-4A1D-B923-0A7D7576CED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6D-4744-88DB-4B85E4E1EE8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6D-4744-88DB-4B85E4E1EE8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B7-4FF1-B52C-2B61E85AA92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B7-4FF1-B52C-2B61E85AA92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0A-490F-834B-7A733055A7B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0A-490F-834B-7A733055A7B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902.93</c:v>
                </c:pt>
                <c:pt idx="1">
                  <c:v>748.28</c:v>
                </c:pt>
                <c:pt idx="2">
                  <c:v>752.09</c:v>
                </c:pt>
                <c:pt idx="3">
                  <c:v>811.35</c:v>
                </c:pt>
                <c:pt idx="4">
                  <c:v>695.32</c:v>
                </c:pt>
              </c:numCache>
            </c:numRef>
          </c:val>
          <c:extLst>
            <c:ext xmlns:c16="http://schemas.microsoft.com/office/drawing/2014/chart" uri="{C3380CC4-5D6E-409C-BE32-E72D297353CC}">
              <c16:uniqueId val="{00000000-E2CA-4077-A29D-04D7381E4B6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E2CA-4077-A29D-04D7381E4B6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86</c:v>
                </c:pt>
                <c:pt idx="1">
                  <c:v>85.64</c:v>
                </c:pt>
                <c:pt idx="2">
                  <c:v>79.06</c:v>
                </c:pt>
                <c:pt idx="3">
                  <c:v>49.32</c:v>
                </c:pt>
                <c:pt idx="4">
                  <c:v>59.45</c:v>
                </c:pt>
              </c:numCache>
            </c:numRef>
          </c:val>
          <c:extLst>
            <c:ext xmlns:c16="http://schemas.microsoft.com/office/drawing/2014/chart" uri="{C3380CC4-5D6E-409C-BE32-E72D297353CC}">
              <c16:uniqueId val="{00000000-A4E6-48BB-8FDE-C7AC48E2D54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A4E6-48BB-8FDE-C7AC48E2D54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188.37</c:v>
                </c:pt>
                <c:pt idx="1">
                  <c:v>199.63</c:v>
                </c:pt>
                <c:pt idx="2">
                  <c:v>227.04</c:v>
                </c:pt>
                <c:pt idx="3">
                  <c:v>319.8</c:v>
                </c:pt>
                <c:pt idx="4">
                  <c:v>263.41000000000003</c:v>
                </c:pt>
              </c:numCache>
            </c:numRef>
          </c:val>
          <c:extLst>
            <c:ext xmlns:c16="http://schemas.microsoft.com/office/drawing/2014/chart" uri="{C3380CC4-5D6E-409C-BE32-E72D297353CC}">
              <c16:uniqueId val="{00000000-A7D1-4620-BD3E-19516FB4A52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A7D1-4620-BD3E-19516FB4A52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37" zoomScale="80" zoomScaleNormal="80" workbookViewId="0">
      <selection activeCell="AH12" sqref="AH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与那国町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1716</v>
      </c>
      <c r="AM8" s="67"/>
      <c r="AN8" s="67"/>
      <c r="AO8" s="67"/>
      <c r="AP8" s="67"/>
      <c r="AQ8" s="67"/>
      <c r="AR8" s="67"/>
      <c r="AS8" s="67"/>
      <c r="AT8" s="66">
        <f>データ!$S$6</f>
        <v>28.9</v>
      </c>
      <c r="AU8" s="66"/>
      <c r="AV8" s="66"/>
      <c r="AW8" s="66"/>
      <c r="AX8" s="66"/>
      <c r="AY8" s="66"/>
      <c r="AZ8" s="66"/>
      <c r="BA8" s="66"/>
      <c r="BB8" s="66">
        <f>データ!$T$6</f>
        <v>59.38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7">
        <f>データ!$Q$6</f>
        <v>1860</v>
      </c>
      <c r="X10" s="67"/>
      <c r="Y10" s="67"/>
      <c r="Z10" s="67"/>
      <c r="AA10" s="67"/>
      <c r="AB10" s="67"/>
      <c r="AC10" s="67"/>
      <c r="AD10" s="2"/>
      <c r="AE10" s="2"/>
      <c r="AF10" s="2"/>
      <c r="AG10" s="2"/>
      <c r="AH10" s="2"/>
      <c r="AI10" s="2"/>
      <c r="AJ10" s="2"/>
      <c r="AK10" s="2"/>
      <c r="AL10" s="67">
        <f>データ!$U$6</f>
        <v>1670</v>
      </c>
      <c r="AM10" s="67"/>
      <c r="AN10" s="67"/>
      <c r="AO10" s="67"/>
      <c r="AP10" s="67"/>
      <c r="AQ10" s="67"/>
      <c r="AR10" s="67"/>
      <c r="AS10" s="67"/>
      <c r="AT10" s="66">
        <f>データ!$V$6</f>
        <v>12.2</v>
      </c>
      <c r="AU10" s="66"/>
      <c r="AV10" s="66"/>
      <c r="AW10" s="66"/>
      <c r="AX10" s="66"/>
      <c r="AY10" s="66"/>
      <c r="AZ10" s="66"/>
      <c r="BA10" s="66"/>
      <c r="BB10" s="66">
        <f>データ!$W$6</f>
        <v>136.88999999999999</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43</v>
      </c>
      <c r="O85" s="27" t="str">
        <f>データ!EN6</f>
        <v>【0.56】</v>
      </c>
    </row>
  </sheetData>
  <sheetProtection algorithmName="SHA-512" hashValue="p3BVF1lhxvRJ6iq3dr9vsvxx+Xqk44p9a3Hgs+JxSiHlXjpTmUVHgPC86L3vY8zDda6OP6b9qCDLH3m4kcWy1g==" saltValue="FmxC3tp829X+oYFTLbjxf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2019</v>
      </c>
      <c r="C6" s="34">
        <f t="shared" ref="C6:W6" si="3">C7</f>
        <v>473821</v>
      </c>
      <c r="D6" s="34">
        <f t="shared" si="3"/>
        <v>47</v>
      </c>
      <c r="E6" s="34">
        <f t="shared" si="3"/>
        <v>1</v>
      </c>
      <c r="F6" s="34">
        <f t="shared" si="3"/>
        <v>0</v>
      </c>
      <c r="G6" s="34">
        <f t="shared" si="3"/>
        <v>0</v>
      </c>
      <c r="H6" s="34" t="str">
        <f t="shared" si="3"/>
        <v>沖縄県　与那国町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1860</v>
      </c>
      <c r="R6" s="35">
        <f t="shared" si="3"/>
        <v>1716</v>
      </c>
      <c r="S6" s="35">
        <f t="shared" si="3"/>
        <v>28.9</v>
      </c>
      <c r="T6" s="35">
        <f t="shared" si="3"/>
        <v>59.38</v>
      </c>
      <c r="U6" s="35">
        <f t="shared" si="3"/>
        <v>1670</v>
      </c>
      <c r="V6" s="35">
        <f t="shared" si="3"/>
        <v>12.2</v>
      </c>
      <c r="W6" s="35">
        <f t="shared" si="3"/>
        <v>136.88999999999999</v>
      </c>
      <c r="X6" s="36">
        <f>IF(X7="",NA(),X7)</f>
        <v>99.38</v>
      </c>
      <c r="Y6" s="36">
        <f t="shared" ref="Y6:AG6" si="4">IF(Y7="",NA(),Y7)</f>
        <v>91.8</v>
      </c>
      <c r="Z6" s="36">
        <f t="shared" si="4"/>
        <v>128.81</v>
      </c>
      <c r="AA6" s="36">
        <f t="shared" si="4"/>
        <v>66.95</v>
      </c>
      <c r="AB6" s="36">
        <f t="shared" si="4"/>
        <v>63.26</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902.93</v>
      </c>
      <c r="BF6" s="36">
        <f t="shared" ref="BF6:BN6" si="7">IF(BF7="",NA(),BF7)</f>
        <v>748.28</v>
      </c>
      <c r="BG6" s="36">
        <f t="shared" si="7"/>
        <v>752.09</v>
      </c>
      <c r="BH6" s="36">
        <f t="shared" si="7"/>
        <v>811.35</v>
      </c>
      <c r="BI6" s="36">
        <f t="shared" si="7"/>
        <v>695.32</v>
      </c>
      <c r="BJ6" s="36">
        <f t="shared" si="7"/>
        <v>1510.14</v>
      </c>
      <c r="BK6" s="36">
        <f t="shared" si="7"/>
        <v>1595.62</v>
      </c>
      <c r="BL6" s="36">
        <f t="shared" si="7"/>
        <v>1302.33</v>
      </c>
      <c r="BM6" s="36">
        <f t="shared" si="7"/>
        <v>1274.21</v>
      </c>
      <c r="BN6" s="36">
        <f t="shared" si="7"/>
        <v>1183.92</v>
      </c>
      <c r="BO6" s="35" t="str">
        <f>IF(BO7="","",IF(BO7="-","【-】","【"&amp;SUBSTITUTE(TEXT(BO7,"#,##0.00"),"-","△")&amp;"】"))</f>
        <v>【1,084.05】</v>
      </c>
      <c r="BP6" s="36">
        <f>IF(BP7="",NA(),BP7)</f>
        <v>86</v>
      </c>
      <c r="BQ6" s="36">
        <f t="shared" ref="BQ6:BY6" si="8">IF(BQ7="",NA(),BQ7)</f>
        <v>85.64</v>
      </c>
      <c r="BR6" s="36">
        <f t="shared" si="8"/>
        <v>79.06</v>
      </c>
      <c r="BS6" s="36">
        <f t="shared" si="8"/>
        <v>49.32</v>
      </c>
      <c r="BT6" s="36">
        <f t="shared" si="8"/>
        <v>59.45</v>
      </c>
      <c r="BU6" s="36">
        <f t="shared" si="8"/>
        <v>22.67</v>
      </c>
      <c r="BV6" s="36">
        <f t="shared" si="8"/>
        <v>37.92</v>
      </c>
      <c r="BW6" s="36">
        <f t="shared" si="8"/>
        <v>40.89</v>
      </c>
      <c r="BX6" s="36">
        <f t="shared" si="8"/>
        <v>41.25</v>
      </c>
      <c r="BY6" s="36">
        <f t="shared" si="8"/>
        <v>42.5</v>
      </c>
      <c r="BZ6" s="35" t="str">
        <f>IF(BZ7="","",IF(BZ7="-","【-】","【"&amp;SUBSTITUTE(TEXT(BZ7,"#,##0.00"),"-","△")&amp;"】"))</f>
        <v>【53.46】</v>
      </c>
      <c r="CA6" s="36">
        <f>IF(CA7="",NA(),CA7)</f>
        <v>188.37</v>
      </c>
      <c r="CB6" s="36">
        <f t="shared" ref="CB6:CJ6" si="9">IF(CB7="",NA(),CB7)</f>
        <v>199.63</v>
      </c>
      <c r="CC6" s="36">
        <f t="shared" si="9"/>
        <v>227.04</v>
      </c>
      <c r="CD6" s="36">
        <f t="shared" si="9"/>
        <v>319.8</v>
      </c>
      <c r="CE6" s="36">
        <f t="shared" si="9"/>
        <v>263.41000000000003</v>
      </c>
      <c r="CF6" s="36">
        <f t="shared" si="9"/>
        <v>789.62</v>
      </c>
      <c r="CG6" s="36">
        <f t="shared" si="9"/>
        <v>423.18</v>
      </c>
      <c r="CH6" s="36">
        <f t="shared" si="9"/>
        <v>383.2</v>
      </c>
      <c r="CI6" s="36">
        <f t="shared" si="9"/>
        <v>383.25</v>
      </c>
      <c r="CJ6" s="36">
        <f t="shared" si="9"/>
        <v>377.72</v>
      </c>
      <c r="CK6" s="35" t="str">
        <f>IF(CK7="","",IF(CK7="-","【-】","【"&amp;SUBSTITUTE(TEXT(CK7,"#,##0.00"),"-","△")&amp;"】"))</f>
        <v>【300.47】</v>
      </c>
      <c r="CL6" s="36">
        <f>IF(CL7="",NA(),CL7)</f>
        <v>70.12</v>
      </c>
      <c r="CM6" s="36">
        <f t="shared" ref="CM6:CU6" si="10">IF(CM7="",NA(),CM7)</f>
        <v>74.02</v>
      </c>
      <c r="CN6" s="36">
        <f t="shared" si="10"/>
        <v>70.349999999999994</v>
      </c>
      <c r="CO6" s="36">
        <f t="shared" si="10"/>
        <v>66.95</v>
      </c>
      <c r="CP6" s="36">
        <f t="shared" si="10"/>
        <v>118.66</v>
      </c>
      <c r="CQ6" s="36">
        <f t="shared" si="10"/>
        <v>48.7</v>
      </c>
      <c r="CR6" s="36">
        <f t="shared" si="10"/>
        <v>46.9</v>
      </c>
      <c r="CS6" s="36">
        <f t="shared" si="10"/>
        <v>47.95</v>
      </c>
      <c r="CT6" s="36">
        <f t="shared" si="10"/>
        <v>48.26</v>
      </c>
      <c r="CU6" s="36">
        <f t="shared" si="10"/>
        <v>48.01</v>
      </c>
      <c r="CV6" s="35" t="str">
        <f>IF(CV7="","",IF(CV7="-","【-】","【"&amp;SUBSTITUTE(TEXT(CV7,"#,##0.00"),"-","△")&amp;"】"))</f>
        <v>【54.90】</v>
      </c>
      <c r="CW6" s="36">
        <f>IF(CW7="",NA(),CW7)</f>
        <v>98.05</v>
      </c>
      <c r="CX6" s="36">
        <f t="shared" ref="CX6:DF6" si="11">IF(CX7="",NA(),CX7)</f>
        <v>98.53</v>
      </c>
      <c r="CY6" s="36">
        <f t="shared" si="11"/>
        <v>85.96</v>
      </c>
      <c r="CZ6" s="36">
        <f t="shared" si="11"/>
        <v>85.93</v>
      </c>
      <c r="DA6" s="36">
        <f t="shared" si="11"/>
        <v>50.75</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2.56</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473821</v>
      </c>
      <c r="D7" s="38">
        <v>47</v>
      </c>
      <c r="E7" s="38">
        <v>1</v>
      </c>
      <c r="F7" s="38">
        <v>0</v>
      </c>
      <c r="G7" s="38">
        <v>0</v>
      </c>
      <c r="H7" s="38" t="s">
        <v>97</v>
      </c>
      <c r="I7" s="38" t="s">
        <v>98</v>
      </c>
      <c r="J7" s="38" t="s">
        <v>99</v>
      </c>
      <c r="K7" s="38" t="s">
        <v>100</v>
      </c>
      <c r="L7" s="38" t="s">
        <v>101</v>
      </c>
      <c r="M7" s="38" t="s">
        <v>102</v>
      </c>
      <c r="N7" s="39" t="s">
        <v>103</v>
      </c>
      <c r="O7" s="39" t="s">
        <v>104</v>
      </c>
      <c r="P7" s="39">
        <v>100</v>
      </c>
      <c r="Q7" s="39">
        <v>1860</v>
      </c>
      <c r="R7" s="39">
        <v>1716</v>
      </c>
      <c r="S7" s="39">
        <v>28.9</v>
      </c>
      <c r="T7" s="39">
        <v>59.38</v>
      </c>
      <c r="U7" s="39">
        <v>1670</v>
      </c>
      <c r="V7" s="39">
        <v>12.2</v>
      </c>
      <c r="W7" s="39">
        <v>136.88999999999999</v>
      </c>
      <c r="X7" s="39">
        <v>99.38</v>
      </c>
      <c r="Y7" s="39">
        <v>91.8</v>
      </c>
      <c r="Z7" s="39">
        <v>128.81</v>
      </c>
      <c r="AA7" s="39">
        <v>66.95</v>
      </c>
      <c r="AB7" s="39">
        <v>63.26</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902.93</v>
      </c>
      <c r="BF7" s="39">
        <v>748.28</v>
      </c>
      <c r="BG7" s="39">
        <v>752.09</v>
      </c>
      <c r="BH7" s="39">
        <v>811.35</v>
      </c>
      <c r="BI7" s="39">
        <v>695.32</v>
      </c>
      <c r="BJ7" s="39">
        <v>1510.14</v>
      </c>
      <c r="BK7" s="39">
        <v>1595.62</v>
      </c>
      <c r="BL7" s="39">
        <v>1302.33</v>
      </c>
      <c r="BM7" s="39">
        <v>1274.21</v>
      </c>
      <c r="BN7" s="39">
        <v>1183.92</v>
      </c>
      <c r="BO7" s="39">
        <v>1084.05</v>
      </c>
      <c r="BP7" s="39">
        <v>86</v>
      </c>
      <c r="BQ7" s="39">
        <v>85.64</v>
      </c>
      <c r="BR7" s="39">
        <v>79.06</v>
      </c>
      <c r="BS7" s="39">
        <v>49.32</v>
      </c>
      <c r="BT7" s="39">
        <v>59.45</v>
      </c>
      <c r="BU7" s="39">
        <v>22.67</v>
      </c>
      <c r="BV7" s="39">
        <v>37.92</v>
      </c>
      <c r="BW7" s="39">
        <v>40.89</v>
      </c>
      <c r="BX7" s="39">
        <v>41.25</v>
      </c>
      <c r="BY7" s="39">
        <v>42.5</v>
      </c>
      <c r="BZ7" s="39">
        <v>53.46</v>
      </c>
      <c r="CA7" s="39">
        <v>188.37</v>
      </c>
      <c r="CB7" s="39">
        <v>199.63</v>
      </c>
      <c r="CC7" s="39">
        <v>227.04</v>
      </c>
      <c r="CD7" s="39">
        <v>319.8</v>
      </c>
      <c r="CE7" s="39">
        <v>263.41000000000003</v>
      </c>
      <c r="CF7" s="39">
        <v>789.62</v>
      </c>
      <c r="CG7" s="39">
        <v>423.18</v>
      </c>
      <c r="CH7" s="39">
        <v>383.2</v>
      </c>
      <c r="CI7" s="39">
        <v>383.25</v>
      </c>
      <c r="CJ7" s="39">
        <v>377.72</v>
      </c>
      <c r="CK7" s="39">
        <v>300.47000000000003</v>
      </c>
      <c r="CL7" s="39">
        <v>70.12</v>
      </c>
      <c r="CM7" s="39">
        <v>74.02</v>
      </c>
      <c r="CN7" s="39">
        <v>70.349999999999994</v>
      </c>
      <c r="CO7" s="39">
        <v>66.95</v>
      </c>
      <c r="CP7" s="39">
        <v>118.66</v>
      </c>
      <c r="CQ7" s="39">
        <v>48.7</v>
      </c>
      <c r="CR7" s="39">
        <v>46.9</v>
      </c>
      <c r="CS7" s="39">
        <v>47.95</v>
      </c>
      <c r="CT7" s="39">
        <v>48.26</v>
      </c>
      <c r="CU7" s="39">
        <v>48.01</v>
      </c>
      <c r="CV7" s="39">
        <v>54.9</v>
      </c>
      <c r="CW7" s="39">
        <v>98.05</v>
      </c>
      <c r="CX7" s="39">
        <v>98.53</v>
      </c>
      <c r="CY7" s="39">
        <v>85.96</v>
      </c>
      <c r="CZ7" s="39">
        <v>85.93</v>
      </c>
      <c r="DA7" s="39">
        <v>50.75</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2.56</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110</v>
      </c>
    </row>
    <row r="12" spans="1:144" x14ac:dyDescent="0.15">
      <c r="B12">
        <v>1</v>
      </c>
      <c r="C12">
        <v>1</v>
      </c>
      <c r="D12">
        <v>1</v>
      </c>
      <c r="E12">
        <v>1</v>
      </c>
      <c r="F12">
        <v>1</v>
      </c>
      <c r="G12" t="s">
        <v>111</v>
      </c>
    </row>
    <row r="13" spans="1:144" x14ac:dyDescent="0.15">
      <c r="B13" t="s">
        <v>112</v>
      </c>
      <c r="C13" t="s">
        <v>112</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2020-12-04T02:23:35Z</dcterms:created>
  <dcterms:modified xsi:type="dcterms:W3CDTF">2021-02-24T08:40:14Z</dcterms:modified>
  <cp:category/>
</cp:coreProperties>
</file>