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y-arakaki\Desktop\"/>
    </mc:Choice>
  </mc:AlternateContent>
  <xr:revisionPtr revIDLastSave="0" documentId="13_ncr:1_{7586DF98-7BF6-4D5F-BBBF-8112D7C76CF7}" xr6:coauthVersionLast="36" xr6:coauthVersionMax="36" xr10:uidLastSave="{00000000-0000-0000-0000-000000000000}"/>
  <workbookProtection workbookAlgorithmName="SHA-512" workbookHashValue="SV07p5Vt1qXhKOOAMhnZILxqRHFFAfM8pX0hjutHVgak/bDcg7r/aCjePEBwheJft4CY2xOQ676KIqisVQPcYQ==" workbookSaltValue="UY9F5BVSfdAShb4BhIT9WA==" workbookSpinCount="100000" lockStructure="1"/>
  <bookViews>
    <workbookView xWindow="0" yWindow="0" windowWidth="20490" windowHeight="627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BB8" i="4"/>
  <c r="AD8" i="4"/>
  <c r="W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<sst xmlns="http://schemas.openxmlformats.org/spreadsheetml/2006/main" count="233" uniqueCount="118">
  <si>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</si>
  <si>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</si>
  <si>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</si>
  <si>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</si>
  <si>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</si>
  <si>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</si>
  <si>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</si>
  <si>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</si>
  <si>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</si>
  <si>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</si>
  <si>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</si>
  <si>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</si>
  <si>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</si>
  <si>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</si>
  <si>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</si>
  <si>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</si>
  <si>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</si>
  <si>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</si>
  <si>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</si>
  <si>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</si>
  <si>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</si>
  <si>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</si>
  <si>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</si>
  <si>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</si>
  <si>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</si>
  <si>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</si>
  <si>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</si>
  <si>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</si>
  <si>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</si>
  <si>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</si>
  <si>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</si>
  <si>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</si>
  <si>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</si>
  <si>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</si>
  <si>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</si>
  <si>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</si>
  <si>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</si>
  <si>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</si>
  <si>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</si>
  <si>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</si>
  <si>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</si>
  <si>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</si>
  <si>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</si>
  <si>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</si>
  <si>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</si>
  <si>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</si>
  <si>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</si>
  <si>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</si>
  <si>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</si>
  <si>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</si>
  <si>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</si>
  <si>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</si>
  <si>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</si>
  <si>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</si>
  <si>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</si>
  <si>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</si>
  <si>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</si>
  <si>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</si>
  <si>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</si>
  <si>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</si>
  <si>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</si>
  <si>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</si>
  <si>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</si>
  <si>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</si>
  <si>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</si>
  <si>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</si>
  <si>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</si>
  <si>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</si>
  <si>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</si>
  <si>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</si>
  <si>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</si>
  <si>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</si>
  <si>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</si>
  <si>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</si>
  <si>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</si>
  <si>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</si>
  <si>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</si>
  <si>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</si>
  <si>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</si>
  <si>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</si>
  <si>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</si>
  <si>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</si>
  <si>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</si>
  <si>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</si>
  <si>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</si>
  <si>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</si>
  <si>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</si>
  <si>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</si>
  <si>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</si>
  <si>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</si>
  <si>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</si>
  <si>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</si>
  <si>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</si>
  <si>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</si>
  <si>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</si>
  <si>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</si>
  <si>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南大東村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</si>
  <si>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</si>
  <si>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</si>
  <si>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</si>
  <si>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</si>
  <si>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</si>
  <si>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</si>
  <si>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</si>
  <si>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</si>
  <si>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</si>
  <si>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</si>
  <si>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</si>
  <si>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</si>
  <si>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</si>
  <si>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</si>
  <si>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</si>
  <si>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</si>
  <si>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</si>
  <si>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</si>
  <si>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類似団体平均値を上回り黒字経営に転じ令和元年度も依然黒字である。これは料金収入の微増及び歳出の需用費及び償還金減が主な要因である。しかし収入を他会計繰入金に依存しており今後の事業運営改善計画を実行していく必要がある。
④企業債残高対事業規模比率
各年度全て類似団体平均値を大きく下回っている。施設更新は令和元年度から配水管布設替管路更新を行っている。
⑤料金回収率
類似団体平均値を上回っている。しかし料金収入では賄えず他会計繰入金に依存している為収入増加に向けて徴収業務の更なる強化を図る。
⑥給水原価
令和元年度は類似団体平均値を上回っている。有水水量の減は漏水、計量器の不具合があり改善改修に取り組み維持管理費用の節減を図る。
⑦施設利用率
各年度全て類似団体平均値及び全国平均を上回り、値を維持していることから施設への投資経済性は効率的に推移している。
⑧有収率
上記⑥のとおり今後の改善を実施し有収率を増加を図る。また、今後も漏水調査を実施し有収率増加を図る。</t>
    <rPh sb="27" eb="29">
      <t>レイワ</t>
    </rPh>
    <rPh sb="148" eb="150">
      <t>シタマワ</t>
    </rPh>
    <rPh sb="160" eb="162">
      <t>レイワ</t>
    </rPh>
    <rPh sb="162" eb="165">
      <t>ガンネンド</t>
    </rPh>
    <rPh sb="170" eb="172">
      <t>フセツ</t>
    </rPh>
    <rPh sb="172" eb="173">
      <t>カ</t>
    </rPh>
    <rPh sb="178" eb="179">
      <t>オコナ</t>
    </rPh>
    <phoneticPr fontId="4"/>
  </si>
  <si>
    <t>令和3年度より水道広域化に伴う料金設定は住民の大きな関心がある。用水受水体の施設整備として、管路更新等による有収率向上、起債事業の計画、徴収業務強化等の課題他会計繰入金減にするための課題がある。本村ではアセットマネージメント実践しながら財政支出も考慮し、水道料金等を沖縄県並に引き下げていく必要がある。また、管路更新を行う為、単年度の多額投資も難しくこれらを考慮して経営しなければならない為、急な改善は難しいが可能な取り組みを行っていく。</t>
    <phoneticPr fontId="4"/>
  </si>
  <si>
    <t>類似団体平均値を下回っている。管路に使用しているHIVP管は耐用年数：50年とされているが、供用開始から20年以上経過しているため管路維持管理等の突発的な修繕対策が必要である。そのため令和元年度より、耐用年数20年以上経過している既設管HIVP管からHPPE管への更新を令和7年度まで計画して行う。</t>
    <rPh sb="122" eb="123">
      <t>カン</t>
    </rPh>
    <rPh sb="129" eb="130">
      <t>カン</t>
    </rPh>
    <rPh sb="135" eb="137">
      <t>レイワ</t>
    </rPh>
    <rPh sb="138" eb="140">
      <t>ネンド</t>
    </rPh>
    <rPh sb="142" eb="144">
      <t>ケイカク</t>
    </rPh>
    <rPh sb="146" eb="14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</si>
</sst>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D7-4BE0-83F9-09FE09D9FF2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A0D7-4BE0-83F9-09FE09D9FF2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63.47</c:v>
                </c:pt>
                <c:pt idx="1">
                  <c:v>58.04</c:v>
                </c:pt>
                <c:pt idx="2">
                  <c:v>66.64</c:v>
                </c:pt>
                <c:pt idx="3">
                  <c:v>58.12</c:v>
                </c:pt>
                <c:pt idx="4">
                  <c:v>55.95</c:v>
                </c:pt>
              </c:numCache>
            </c:numRef>
          </c:val>
          <c:extLst>
            <c:ext xmlns:c16="http://schemas.microsoft.com/office/drawing/2014/chart" uri="{C3380CC4-5D6E-409C-BE32-E72D297353CC}">
              <c16:uniqueId val="{00000000-4895-4E44-B7A2-063FEC72406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4895-4E44-B7A2-063FEC72406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75.69</c:v>
                </c:pt>
                <c:pt idx="1">
                  <c:v>82.68</c:v>
                </c:pt>
                <c:pt idx="2">
                  <c:v>73.11</c:v>
                </c:pt>
                <c:pt idx="3">
                  <c:v>79.72</c:v>
                </c:pt>
                <c:pt idx="4">
                  <c:v>84.71</c:v>
                </c:pt>
              </c:numCache>
            </c:numRef>
          </c:val>
          <c:extLst>
            <c:ext xmlns:c16="http://schemas.microsoft.com/office/drawing/2014/chart" uri="{C3380CC4-5D6E-409C-BE32-E72D297353CC}">
              <c16:uniqueId val="{00000000-39DD-42C4-BBE6-7C85E6F206E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39DD-42C4-BBE6-7C85E6F206E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102.59</c:v>
                </c:pt>
                <c:pt idx="1">
                  <c:v>118.11</c:v>
                </c:pt>
                <c:pt idx="2">
                  <c:v>107.21</c:v>
                </c:pt>
                <c:pt idx="3">
                  <c:v>119.86</c:v>
                </c:pt>
                <c:pt idx="4">
                  <c:v>123.48</c:v>
                </c:pt>
              </c:numCache>
            </c:numRef>
          </c:val>
          <c:extLst>
            <c:ext xmlns:c16="http://schemas.microsoft.com/office/drawing/2014/chart" uri="{C3380CC4-5D6E-409C-BE32-E72D297353CC}">
              <c16:uniqueId val="{00000000-F43F-4B77-829C-3FD461B7621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F43F-4B77-829C-3FD461B7621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89-40A6-8089-63743BB1F67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89-40A6-8089-63743BB1F67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D4-4F7D-99AE-2EAE95995C8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D4-4F7D-99AE-2EAE95995C8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A8-4367-A73C-AB3468F9617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A8-4367-A73C-AB3468F9617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2F-43D0-BB99-F85617542BB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2F-43D0-BB99-F85617542BB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375.59</c:v>
                </c:pt>
                <c:pt idx="1">
                  <c:v>317.93</c:v>
                </c:pt>
                <c:pt idx="2">
                  <c:v>283.43</c:v>
                </c:pt>
                <c:pt idx="3">
                  <c:v>270.42</c:v>
                </c:pt>
                <c:pt idx="4">
                  <c:v>310.87</c:v>
                </c:pt>
              </c:numCache>
            </c:numRef>
          </c:val>
          <c:extLst>
            <c:ext xmlns:c16="http://schemas.microsoft.com/office/drawing/2014/chart" uri="{C3380CC4-5D6E-409C-BE32-E72D297353CC}">
              <c16:uniqueId val="{00000000-0BA0-4F43-899F-BF8E248B3C1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0BA0-4F43-899F-BF8E248B3C1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63.5</c:v>
                </c:pt>
                <c:pt idx="1">
                  <c:v>97.44</c:v>
                </c:pt>
                <c:pt idx="2">
                  <c:v>67.64</c:v>
                </c:pt>
                <c:pt idx="3">
                  <c:v>78.53</c:v>
                </c:pt>
                <c:pt idx="4">
                  <c:v>95.31</c:v>
                </c:pt>
              </c:numCache>
            </c:numRef>
          </c:val>
          <c:extLst>
            <c:ext xmlns:c16="http://schemas.microsoft.com/office/drawing/2014/chart" uri="{C3380CC4-5D6E-409C-BE32-E72D297353CC}">
              <c16:uniqueId val="{00000000-57DF-44D5-BD0D-166779522BF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57DF-44D5-BD0D-166779522BF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679.9</c:v>
                </c:pt>
                <c:pt idx="1">
                  <c:v>466.67</c:v>
                </c:pt>
                <c:pt idx="2">
                  <c:v>651.14</c:v>
                </c:pt>
                <c:pt idx="3">
                  <c:v>572.84</c:v>
                </c:pt>
                <c:pt idx="4">
                  <c:v>467</c:v>
                </c:pt>
              </c:numCache>
            </c:numRef>
          </c:val>
          <c:extLst>
            <c:ext xmlns:c16="http://schemas.microsoft.com/office/drawing/2014/chart" uri="{C3380CC4-5D6E-409C-BE32-E72D297353CC}">
              <c16:uniqueId val="{00000000-5C56-4678-BD0B-50660B84F22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5C56-4678-BD0B-50660B84F22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0" zoomScaleNormal="100" workbookViewId="0">
      <selection activeCell="BH87" sqref="BH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南大東村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1262</v>
      </c>
      <c r="AM8" s="67"/>
      <c r="AN8" s="67"/>
      <c r="AO8" s="67"/>
      <c r="AP8" s="67"/>
      <c r="AQ8" s="67"/>
      <c r="AR8" s="67"/>
      <c r="AS8" s="67"/>
      <c r="AT8" s="66">
        <f>データ!$S$6</f>
        <v>30.52</v>
      </c>
      <c r="AU8" s="66"/>
      <c r="AV8" s="66"/>
      <c r="AW8" s="66"/>
      <c r="AX8" s="66"/>
      <c r="AY8" s="66"/>
      <c r="AZ8" s="66"/>
      <c r="BA8" s="66"/>
      <c r="BB8" s="66">
        <f>データ!$T$6</f>
        <v>41.35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98.16</v>
      </c>
      <c r="Q10" s="66"/>
      <c r="R10" s="66"/>
      <c r="S10" s="66"/>
      <c r="T10" s="66"/>
      <c r="U10" s="66"/>
      <c r="V10" s="66"/>
      <c r="W10" s="67">
        <f>データ!$Q$6</f>
        <v>7762</v>
      </c>
      <c r="X10" s="67"/>
      <c r="Y10" s="67"/>
      <c r="Z10" s="67"/>
      <c r="AA10" s="67"/>
      <c r="AB10" s="67"/>
      <c r="AC10" s="67"/>
      <c r="AD10" s="2"/>
      <c r="AE10" s="2"/>
      <c r="AF10" s="2"/>
      <c r="AG10" s="2"/>
      <c r="AH10" s="2"/>
      <c r="AI10" s="2"/>
      <c r="AJ10" s="2"/>
      <c r="AK10" s="2"/>
      <c r="AL10" s="67">
        <f>データ!$U$6</f>
        <v>1226</v>
      </c>
      <c r="AM10" s="67"/>
      <c r="AN10" s="67"/>
      <c r="AO10" s="67"/>
      <c r="AP10" s="67"/>
      <c r="AQ10" s="67"/>
      <c r="AR10" s="67"/>
      <c r="AS10" s="67"/>
      <c r="AT10" s="66">
        <f>データ!$V$6</f>
        <v>3.05</v>
      </c>
      <c r="AU10" s="66"/>
      <c r="AV10" s="66"/>
      <c r="AW10" s="66"/>
      <c r="AX10" s="66"/>
      <c r="AY10" s="66"/>
      <c r="AZ10" s="66"/>
      <c r="BA10" s="66"/>
      <c r="BB10" s="66">
        <f>データ!$W$6</f>
        <v>401.97</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dZQ3bgdezidw8QM3kqZCL0MKlaneaFqIT+nC7fI8hE3hI+mYCp717QHBT15GV4V41Yl7cSc6MASdSSAWdSg+dA==" saltValue="/zctaD2npdJCh8ks+9x8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473570</v>
      </c>
      <c r="D6" s="34">
        <f t="shared" si="3"/>
        <v>47</v>
      </c>
      <c r="E6" s="34">
        <f t="shared" si="3"/>
        <v>1</v>
      </c>
      <c r="F6" s="34">
        <f t="shared" si="3"/>
        <v>0</v>
      </c>
      <c r="G6" s="34">
        <f t="shared" si="3"/>
        <v>0</v>
      </c>
      <c r="H6" s="34" t="str">
        <f t="shared" si="3"/>
        <v>沖縄県　南大東村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98.16</v>
      </c>
      <c r="Q6" s="35">
        <f t="shared" si="3"/>
        <v>7762</v>
      </c>
      <c r="R6" s="35">
        <f t="shared" si="3"/>
        <v>1262</v>
      </c>
      <c r="S6" s="35">
        <f t="shared" si="3"/>
        <v>30.52</v>
      </c>
      <c r="T6" s="35">
        <f t="shared" si="3"/>
        <v>41.35</v>
      </c>
      <c r="U6" s="35">
        <f t="shared" si="3"/>
        <v>1226</v>
      </c>
      <c r="V6" s="35">
        <f t="shared" si="3"/>
        <v>3.05</v>
      </c>
      <c r="W6" s="35">
        <f t="shared" si="3"/>
        <v>401.97</v>
      </c>
      <c r="X6" s="36">
        <f>IF(X7="",NA(),X7)</f>
        <v>102.59</v>
      </c>
      <c r="Y6" s="36">
        <f t="shared" ref="Y6:AG6" si="4">IF(Y7="",NA(),Y7)</f>
        <v>118.11</v>
      </c>
      <c r="Z6" s="36">
        <f t="shared" si="4"/>
        <v>107.21</v>
      </c>
      <c r="AA6" s="36">
        <f t="shared" si="4"/>
        <v>119.86</v>
      </c>
      <c r="AB6" s="36">
        <f t="shared" si="4"/>
        <v>123.48</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375.59</v>
      </c>
      <c r="BF6" s="36">
        <f t="shared" ref="BF6:BN6" si="7">IF(BF7="",NA(),BF7)</f>
        <v>317.93</v>
      </c>
      <c r="BG6" s="36">
        <f t="shared" si="7"/>
        <v>283.43</v>
      </c>
      <c r="BH6" s="36">
        <f t="shared" si="7"/>
        <v>270.42</v>
      </c>
      <c r="BI6" s="36">
        <f t="shared" si="7"/>
        <v>310.87</v>
      </c>
      <c r="BJ6" s="36">
        <f t="shared" si="7"/>
        <v>1510.14</v>
      </c>
      <c r="BK6" s="36">
        <f t="shared" si="7"/>
        <v>1595.62</v>
      </c>
      <c r="BL6" s="36">
        <f t="shared" si="7"/>
        <v>1302.33</v>
      </c>
      <c r="BM6" s="36">
        <f t="shared" si="7"/>
        <v>1274.21</v>
      </c>
      <c r="BN6" s="36">
        <f t="shared" si="7"/>
        <v>1183.92</v>
      </c>
      <c r="BO6" s="35" t="str">
        <f>IF(BO7="","",IF(BO7="-","【-】","【"&amp;SUBSTITUTE(TEXT(BO7,"#,##0.00"),"-","△")&amp;"】"))</f>
        <v>【1,084.05】</v>
      </c>
      <c r="BP6" s="36">
        <f>IF(BP7="",NA(),BP7)</f>
        <v>63.5</v>
      </c>
      <c r="BQ6" s="36">
        <f t="shared" ref="BQ6:BY6" si="8">IF(BQ7="",NA(),BQ7)</f>
        <v>97.44</v>
      </c>
      <c r="BR6" s="36">
        <f t="shared" si="8"/>
        <v>67.64</v>
      </c>
      <c r="BS6" s="36">
        <f t="shared" si="8"/>
        <v>78.53</v>
      </c>
      <c r="BT6" s="36">
        <f t="shared" si="8"/>
        <v>95.31</v>
      </c>
      <c r="BU6" s="36">
        <f t="shared" si="8"/>
        <v>22.67</v>
      </c>
      <c r="BV6" s="36">
        <f t="shared" si="8"/>
        <v>37.92</v>
      </c>
      <c r="BW6" s="36">
        <f t="shared" si="8"/>
        <v>40.89</v>
      </c>
      <c r="BX6" s="36">
        <f t="shared" si="8"/>
        <v>41.25</v>
      </c>
      <c r="BY6" s="36">
        <f t="shared" si="8"/>
        <v>42.5</v>
      </c>
      <c r="BZ6" s="35" t="str">
        <f>IF(BZ7="","",IF(BZ7="-","【-】","【"&amp;SUBSTITUTE(TEXT(BZ7,"#,##0.00"),"-","△")&amp;"】"))</f>
        <v>【53.46】</v>
      </c>
      <c r="CA6" s="36">
        <f>IF(CA7="",NA(),CA7)</f>
        <v>679.9</v>
      </c>
      <c r="CB6" s="36">
        <f t="shared" ref="CB6:CJ6" si="9">IF(CB7="",NA(),CB7)</f>
        <v>466.67</v>
      </c>
      <c r="CC6" s="36">
        <f t="shared" si="9"/>
        <v>651.14</v>
      </c>
      <c r="CD6" s="36">
        <f t="shared" si="9"/>
        <v>572.84</v>
      </c>
      <c r="CE6" s="36">
        <f t="shared" si="9"/>
        <v>467</v>
      </c>
      <c r="CF6" s="36">
        <f t="shared" si="9"/>
        <v>789.62</v>
      </c>
      <c r="CG6" s="36">
        <f t="shared" si="9"/>
        <v>423.18</v>
      </c>
      <c r="CH6" s="36">
        <f t="shared" si="9"/>
        <v>383.2</v>
      </c>
      <c r="CI6" s="36">
        <f t="shared" si="9"/>
        <v>383.25</v>
      </c>
      <c r="CJ6" s="36">
        <f t="shared" si="9"/>
        <v>377.72</v>
      </c>
      <c r="CK6" s="35" t="str">
        <f>IF(CK7="","",IF(CK7="-","【-】","【"&amp;SUBSTITUTE(TEXT(CK7,"#,##0.00"),"-","△")&amp;"】"))</f>
        <v>【300.47】</v>
      </c>
      <c r="CL6" s="36">
        <f>IF(CL7="",NA(),CL7)</f>
        <v>63.47</v>
      </c>
      <c r="CM6" s="36">
        <f t="shared" ref="CM6:CU6" si="10">IF(CM7="",NA(),CM7)</f>
        <v>58.04</v>
      </c>
      <c r="CN6" s="36">
        <f t="shared" si="10"/>
        <v>66.64</v>
      </c>
      <c r="CO6" s="36">
        <f t="shared" si="10"/>
        <v>58.12</v>
      </c>
      <c r="CP6" s="36">
        <f t="shared" si="10"/>
        <v>55.95</v>
      </c>
      <c r="CQ6" s="36">
        <f t="shared" si="10"/>
        <v>48.7</v>
      </c>
      <c r="CR6" s="36">
        <f t="shared" si="10"/>
        <v>46.9</v>
      </c>
      <c r="CS6" s="36">
        <f t="shared" si="10"/>
        <v>47.95</v>
      </c>
      <c r="CT6" s="36">
        <f t="shared" si="10"/>
        <v>48.26</v>
      </c>
      <c r="CU6" s="36">
        <f t="shared" si="10"/>
        <v>48.01</v>
      </c>
      <c r="CV6" s="35" t="str">
        <f>IF(CV7="","",IF(CV7="-","【-】","【"&amp;SUBSTITUTE(TEXT(CV7,"#,##0.00"),"-","△")&amp;"】"))</f>
        <v>【54.90】</v>
      </c>
      <c r="CW6" s="36">
        <f>IF(CW7="",NA(),CW7)</f>
        <v>75.69</v>
      </c>
      <c r="CX6" s="36">
        <f t="shared" ref="CX6:DF6" si="11">IF(CX7="",NA(),CX7)</f>
        <v>82.68</v>
      </c>
      <c r="CY6" s="36">
        <f t="shared" si="11"/>
        <v>73.11</v>
      </c>
      <c r="CZ6" s="36">
        <f t="shared" si="11"/>
        <v>79.72</v>
      </c>
      <c r="DA6" s="36">
        <f t="shared" si="11"/>
        <v>84.71</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473570</v>
      </c>
      <c r="D7" s="38">
        <v>47</v>
      </c>
      <c r="E7" s="38">
        <v>1</v>
      </c>
      <c r="F7" s="38">
        <v>0</v>
      </c>
      <c r="G7" s="38">
        <v>0</v>
      </c>
      <c r="H7" s="38" t="s">
        <v>96</v>
      </c>
      <c r="I7" s="38" t="s">
        <v>97</v>
      </c>
      <c r="J7" s="38" t="s">
        <v>98</v>
      </c>
      <c r="K7" s="38" t="s">
        <v>99</v>
      </c>
      <c r="L7" s="38" t="s">
        <v>100</v>
      </c>
      <c r="M7" s="38" t="s">
        <v>101</v>
      </c>
      <c r="N7" s="39" t="s">
        <v>102</v>
      </c>
      <c r="O7" s="39" t="s">
        <v>103</v>
      </c>
      <c r="P7" s="39">
        <v>98.16</v>
      </c>
      <c r="Q7" s="39">
        <v>7762</v>
      </c>
      <c r="R7" s="39">
        <v>1262</v>
      </c>
      <c r="S7" s="39">
        <v>30.52</v>
      </c>
      <c r="T7" s="39">
        <v>41.35</v>
      </c>
      <c r="U7" s="39">
        <v>1226</v>
      </c>
      <c r="V7" s="39">
        <v>3.05</v>
      </c>
      <c r="W7" s="39">
        <v>401.97</v>
      </c>
      <c r="X7" s="39">
        <v>102.59</v>
      </c>
      <c r="Y7" s="39">
        <v>118.11</v>
      </c>
      <c r="Z7" s="39">
        <v>107.21</v>
      </c>
      <c r="AA7" s="39">
        <v>119.86</v>
      </c>
      <c r="AB7" s="39">
        <v>123.48</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375.59</v>
      </c>
      <c r="BF7" s="39">
        <v>317.93</v>
      </c>
      <c r="BG7" s="39">
        <v>283.43</v>
      </c>
      <c r="BH7" s="39">
        <v>270.42</v>
      </c>
      <c r="BI7" s="39">
        <v>310.87</v>
      </c>
      <c r="BJ7" s="39">
        <v>1510.14</v>
      </c>
      <c r="BK7" s="39">
        <v>1595.62</v>
      </c>
      <c r="BL7" s="39">
        <v>1302.33</v>
      </c>
      <c r="BM7" s="39">
        <v>1274.21</v>
      </c>
      <c r="BN7" s="39">
        <v>1183.92</v>
      </c>
      <c r="BO7" s="39">
        <v>1084.05</v>
      </c>
      <c r="BP7" s="39">
        <v>63.5</v>
      </c>
      <c r="BQ7" s="39">
        <v>97.44</v>
      </c>
      <c r="BR7" s="39">
        <v>67.64</v>
      </c>
      <c r="BS7" s="39">
        <v>78.53</v>
      </c>
      <c r="BT7" s="39">
        <v>95.31</v>
      </c>
      <c r="BU7" s="39">
        <v>22.67</v>
      </c>
      <c r="BV7" s="39">
        <v>37.92</v>
      </c>
      <c r="BW7" s="39">
        <v>40.89</v>
      </c>
      <c r="BX7" s="39">
        <v>41.25</v>
      </c>
      <c r="BY7" s="39">
        <v>42.5</v>
      </c>
      <c r="BZ7" s="39">
        <v>53.46</v>
      </c>
      <c r="CA7" s="39">
        <v>679.9</v>
      </c>
      <c r="CB7" s="39">
        <v>466.67</v>
      </c>
      <c r="CC7" s="39">
        <v>651.14</v>
      </c>
      <c r="CD7" s="39">
        <v>572.84</v>
      </c>
      <c r="CE7" s="39">
        <v>467</v>
      </c>
      <c r="CF7" s="39">
        <v>789.62</v>
      </c>
      <c r="CG7" s="39">
        <v>423.18</v>
      </c>
      <c r="CH7" s="39">
        <v>383.2</v>
      </c>
      <c r="CI7" s="39">
        <v>383.25</v>
      </c>
      <c r="CJ7" s="39">
        <v>377.72</v>
      </c>
      <c r="CK7" s="39">
        <v>300.47000000000003</v>
      </c>
      <c r="CL7" s="39">
        <v>63.47</v>
      </c>
      <c r="CM7" s="39">
        <v>58.04</v>
      </c>
      <c r="CN7" s="39">
        <v>66.64</v>
      </c>
      <c r="CO7" s="39">
        <v>58.12</v>
      </c>
      <c r="CP7" s="39">
        <v>55.95</v>
      </c>
      <c r="CQ7" s="39">
        <v>48.7</v>
      </c>
      <c r="CR7" s="39">
        <v>46.9</v>
      </c>
      <c r="CS7" s="39">
        <v>47.95</v>
      </c>
      <c r="CT7" s="39">
        <v>48.26</v>
      </c>
      <c r="CU7" s="39">
        <v>48.01</v>
      </c>
      <c r="CV7" s="39">
        <v>54.9</v>
      </c>
      <c r="CW7" s="39">
        <v>75.69</v>
      </c>
      <c r="CX7" s="39">
        <v>82.68</v>
      </c>
      <c r="CY7" s="39">
        <v>73.11</v>
      </c>
      <c r="CZ7" s="39">
        <v>79.72</v>
      </c>
      <c r="DA7" s="39">
        <v>84.71</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2020-12-04T02:23:30Z</dcterms:created>
  <dcterms:modified xsi:type="dcterms:W3CDTF">2021-02-15T05:07:06Z</dcterms:modified>
  <cp:category/>
</cp:coreProperties>
</file>