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32 渡名喜村\（渡名喜村）経営比較分析表「水道・下水道」\（渡名喜村）経営比較分析表「水道・下水道」\（渡名喜村）水道\"/>
    </mc:Choice>
  </mc:AlternateContent>
  <workbookProtection workbookAlgorithmName="SHA-512" workbookHashValue="2Jxu1/YJe10a3SbpA0/WEwAx7KTDkPQxe1quJTSIgXb52FpWiE1Uf05tcHrMbTna7Drvzz5uqWxy+5v8y0rZXw==" workbookSaltValue="Fl4LwXPzk5YXVyh09ubiXA==" workbookSpinCount="100000" lockStructure="1"/>
  <bookViews>
    <workbookView xWindow="0" yWindow="0" windowWidth="20490" windowHeight="86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<sst xmlns="http://schemas.openxmlformats.org/spreadsheetml/2006/main" count="233" uniqueCount="117">
  <si>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</si>
  <si>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</si>
  <si>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</si>
  <si>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</si>
  <si>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</si>
  <si>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</si>
  <si>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</si>
  <si>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</si>
  <si>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</si>
  <si>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</si>
  <si>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</si>
  <si>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</si>
  <si>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</si>
  <si>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</si>
  <si>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</si>
  <si>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</si>
  <si>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</si>
  <si>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</si>
  <si>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</si>
  <si>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</si>
  <si>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</si>
  <si>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</si>
  <si>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</si>
  <si>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</si>
  <si>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</si>
  <si>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</si>
  <si>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</si>
  <si>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</si>
  <si>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</si>
  <si>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</si>
  <si>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</si>
  <si>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</si>
  <si>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</si>
  <si>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</si>
  <si>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</si>
  <si>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</si>
  <si>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</si>
  <si>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</si>
  <si>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</si>
  <si>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</si>
  <si>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</si>
  <si>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</si>
  <si>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</si>
  <si>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</si>
  <si>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</si>
  <si>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</si>
  <si>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</si>
  <si>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</si>
  <si>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</si>
  <si>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</si>
  <si>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</si>
  <si>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</si>
  <si>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</si>
  <si>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</si>
  <si>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</si>
  <si>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</si>
  <si>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</si>
  <si>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</si>
  <si>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</si>
  <si>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</si>
  <si>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</si>
  <si>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</si>
  <si>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</si>
  <si>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</si>
  <si>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</si>
  <si>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</si>
  <si>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</si>
  <si>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</si>
  <si>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</si>
  <si>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</si>
  <si>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</si>
  <si>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</si>
  <si>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</si>
  <si>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</si>
  <si>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</si>
  <si>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</si>
  <si>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</si>
  <si>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</si>
  <si>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</si>
  <si>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</si>
  <si>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</si>
  <si>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</si>
  <si>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</si>
  <si>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</si>
  <si>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</si>
  <si>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</si>
  <si>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</si>
  <si>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</si>
  <si>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</si>
  <si>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</si>
  <si>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</si>
  <si>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</si>
  <si>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</si>
  <si>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</si>
  <si>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</si>
  <si>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</si>
  <si>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渡名喜村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</si>
  <si>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</si>
  <si>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</si>
  <si>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</si>
  <si>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</si>
  <si>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</si>
  <si>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</si>
  <si>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</si>
  <si>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</si>
  <si>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</si>
  <si>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</si>
  <si>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</si>
  <si>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</si>
  <si>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</si>
  <si>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</si>
  <si>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</si>
  <si>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</si>
  <si>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</si>
  <si>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過去から現在に至り、更新率は停滞である。計画等は中長期的におこなっておりますが、近年施工業者の減少やコロナの影響もありかなり深刻な問題である。
早急に解決したい。</t>
    <rPh sb="0" eb="2">
      <t>カコ</t>
    </rPh>
    <rPh sb="4" eb="6">
      <t>ゲンザイ</t>
    </rPh>
    <rPh sb="7" eb="8">
      <t>イタ</t>
    </rPh>
    <rPh sb="10" eb="12">
      <t>コウシン</t>
    </rPh>
    <rPh sb="12" eb="13">
      <t>リツ</t>
    </rPh>
    <rPh sb="14" eb="16">
      <t>テイタイ</t>
    </rPh>
    <rPh sb="20" eb="22">
      <t>ケイカク</t>
    </rPh>
    <rPh sb="22" eb="23">
      <t>トウ</t>
    </rPh>
    <rPh sb="24" eb="27">
      <t>チュウチョウキ</t>
    </rPh>
    <rPh sb="27" eb="28">
      <t>テキ</t>
    </rPh>
    <rPh sb="40" eb="42">
      <t>キンネン</t>
    </rPh>
    <rPh sb="42" eb="44">
      <t>セコウ</t>
    </rPh>
    <rPh sb="44" eb="46">
      <t>ギョウシャ</t>
    </rPh>
    <rPh sb="47" eb="49">
      <t>ゲンショウ</t>
    </rPh>
    <rPh sb="54" eb="56">
      <t>エイキョウ</t>
    </rPh>
    <rPh sb="62" eb="64">
      <t>シンコク</t>
    </rPh>
    <rPh sb="65" eb="67">
      <t>モンダイ</t>
    </rPh>
    <rPh sb="72" eb="74">
      <t>ソウキュウ</t>
    </rPh>
    <rPh sb="75" eb="77">
      <t>カイケツ</t>
    </rPh>
    <phoneticPr fontId="4"/>
  </si>
  <si>
    <t>今回の分析表から、本村では人口減少問題・施設の老朽化問題・料金収入率の向上問題など多々あります。再度、適正な経営改善の検討を行う必要がある。</t>
    <rPh sb="0" eb="2">
      <t>コンカイ</t>
    </rPh>
    <rPh sb="3" eb="6">
      <t>ブンセキヒョウ</t>
    </rPh>
    <rPh sb="9" eb="11">
      <t>ホンソン</t>
    </rPh>
    <rPh sb="13" eb="15">
      <t>ジンコウ</t>
    </rPh>
    <rPh sb="15" eb="17">
      <t>ゲンショウ</t>
    </rPh>
    <rPh sb="17" eb="19">
      <t>モンダイ</t>
    </rPh>
    <rPh sb="20" eb="22">
      <t>シセツ</t>
    </rPh>
    <rPh sb="23" eb="26">
      <t>ロウキュウカ</t>
    </rPh>
    <rPh sb="26" eb="28">
      <t>モンダイ</t>
    </rPh>
    <rPh sb="29" eb="31">
      <t>リョウキン</t>
    </rPh>
    <rPh sb="31" eb="33">
      <t>シュウニュウ</t>
    </rPh>
    <rPh sb="33" eb="34">
      <t>リツ</t>
    </rPh>
    <rPh sb="35" eb="37">
      <t>コウジョウ</t>
    </rPh>
    <rPh sb="37" eb="39">
      <t>モンダイ</t>
    </rPh>
    <rPh sb="41" eb="43">
      <t>タタ</t>
    </rPh>
    <rPh sb="48" eb="50">
      <t>サイド</t>
    </rPh>
    <rPh sb="51" eb="53">
      <t>テキセイ</t>
    </rPh>
    <rPh sb="54" eb="56">
      <t>ケイエイ</t>
    </rPh>
    <rPh sb="56" eb="58">
      <t>カイゼン</t>
    </rPh>
    <rPh sb="59" eb="61">
      <t>ケントウ</t>
    </rPh>
    <rPh sb="62" eb="63">
      <t>オコナ</t>
    </rPh>
    <rPh sb="64" eb="66">
      <t>ヒツヨウ</t>
    </rPh>
    <phoneticPr fontId="4"/>
  </si>
  <si>
    <r>
      <t>①</t>
    </r>
    <r>
      <rPr>
        <b/>
        <sz val="11"/>
        <color theme="1"/>
        <rFont val="ＭＳ ゴシック"/>
        <family val="3"/>
        <charset val="128"/>
      </rPr>
      <t>収益的収支比率
　</t>
    </r>
    <r>
      <rPr>
        <sz val="11"/>
        <color theme="1"/>
        <rFont val="ＭＳ ゴシック"/>
        <family val="3"/>
        <charset val="128"/>
      </rPr>
      <t>近年、類似団体平均値より上回っており、経営改善による成果が少しであるが見られる。
今後も維持しながら安全供給に取り組んでいく。
④</t>
    </r>
    <r>
      <rPr>
        <b/>
        <sz val="11"/>
        <color theme="1"/>
        <rFont val="ＭＳ ゴシック"/>
        <family val="3"/>
        <charset val="128"/>
      </rPr>
      <t>企業債残高対給水収益比率
　</t>
    </r>
    <r>
      <rPr>
        <sz val="11"/>
        <color theme="1"/>
        <rFont val="ＭＳ ゴシック"/>
        <family val="3"/>
        <charset val="128"/>
      </rPr>
      <t>30年度まで、企業債の減額がみられましてが老朽化で、配水管布設工事が始まり村債が少し増になりそれの影響である。
⑤</t>
    </r>
    <r>
      <rPr>
        <b/>
        <sz val="11"/>
        <color theme="1"/>
        <rFont val="ＭＳ ゴシック"/>
        <family val="3"/>
        <charset val="128"/>
      </rPr>
      <t xml:space="preserve">料金回収率
</t>
    </r>
    <r>
      <rPr>
        <sz val="11"/>
        <color theme="1"/>
        <rFont val="ＭＳ ゴシック"/>
        <family val="3"/>
        <charset val="128"/>
      </rPr>
      <t>　分析表からもわかるように30年度と比較し、工事や機器等の取替が著しく目立ち、料金料金回収率が</t>
    </r>
    <r>
      <rPr>
        <sz val="11"/>
        <color theme="1"/>
        <rFont val="ＭＳ ゴシック"/>
        <family val="3"/>
        <charset val="128"/>
      </rPr>
      <t>下回った。
⑥</t>
    </r>
    <r>
      <rPr>
        <b/>
        <sz val="11"/>
        <color theme="1"/>
        <rFont val="ＭＳ ゴシック"/>
        <family val="3"/>
        <charset val="128"/>
      </rPr>
      <t xml:space="preserve">給水原価
 </t>
    </r>
    <r>
      <rPr>
        <sz val="11"/>
        <color theme="1"/>
        <rFont val="ＭＳ ゴシック"/>
        <family val="3"/>
        <charset val="128"/>
      </rPr>
      <t>前年度より原価の高騰の原因とし、経常費用と施設等の修繕費が増であり、経営改善を検討する必要がある。
⑦</t>
    </r>
    <r>
      <rPr>
        <b/>
        <sz val="11"/>
        <color theme="1"/>
        <rFont val="ＭＳ ゴシック"/>
        <family val="3"/>
        <charset val="128"/>
      </rPr>
      <t>施設利用率
　</t>
    </r>
    <r>
      <rPr>
        <sz val="11"/>
        <color theme="1"/>
        <rFont val="ＭＳ ゴシック"/>
        <family val="3"/>
        <charset val="128"/>
      </rPr>
      <t>施設の老朽化が目立ち、年々修繕が多数である。その結果、稼働率が下がり生産水量に悪影響を起こしている状況である。施設の負荷を軽減するように取り組みたい。
⑧</t>
    </r>
    <r>
      <rPr>
        <b/>
        <sz val="11"/>
        <color theme="1"/>
        <rFont val="ＭＳ ゴシック"/>
        <family val="3"/>
        <charset val="128"/>
      </rPr>
      <t xml:space="preserve">有収率
</t>
    </r>
    <r>
      <rPr>
        <sz val="11"/>
        <color theme="1"/>
        <rFont val="ＭＳ ゴシック"/>
        <family val="3"/>
        <charset val="128"/>
      </rPr>
      <t xml:space="preserve">　管渠の耐震化や老朽化など、迅速に対応し効率よく供給できるように取り組む。
</t>
    </r>
    <r>
      <rPr>
        <b/>
        <sz val="11"/>
        <color theme="1"/>
        <rFont val="ＭＳ ゴシック"/>
        <family val="3"/>
        <charset val="128"/>
      </rPr>
      <t xml:space="preserve">
　</t>
    </r>
    <rPh sb="1" eb="4">
      <t>シュウエキテキ</t>
    </rPh>
    <rPh sb="4" eb="6">
      <t>シュウシ</t>
    </rPh>
    <rPh sb="6" eb="8">
      <t>ヒリツ</t>
    </rPh>
    <rPh sb="10" eb="12">
      <t>キンネン</t>
    </rPh>
    <rPh sb="13" eb="15">
      <t>ルイジ</t>
    </rPh>
    <rPh sb="15" eb="17">
      <t>ダンタイ</t>
    </rPh>
    <rPh sb="17" eb="19">
      <t>ヘイキン</t>
    </rPh>
    <rPh sb="19" eb="20">
      <t>チ</t>
    </rPh>
    <rPh sb="22" eb="24">
      <t>ウワマワ</t>
    </rPh>
    <rPh sb="29" eb="31">
      <t>ケイエイ</t>
    </rPh>
    <rPh sb="31" eb="33">
      <t>カイゼン</t>
    </rPh>
    <rPh sb="36" eb="38">
      <t>セイカ</t>
    </rPh>
    <rPh sb="39" eb="40">
      <t>スコ</t>
    </rPh>
    <rPh sb="45" eb="46">
      <t>ミ</t>
    </rPh>
    <rPh sb="51" eb="53">
      <t>コンゴ</t>
    </rPh>
    <rPh sb="54" eb="56">
      <t>イジ</t>
    </rPh>
    <rPh sb="60" eb="62">
      <t>アンゼン</t>
    </rPh>
    <rPh sb="62" eb="64">
      <t>キョウキュウ</t>
    </rPh>
    <rPh sb="65" eb="66">
      <t>ト</t>
    </rPh>
    <rPh sb="67" eb="68">
      <t>ク</t>
    </rPh>
    <rPh sb="75" eb="77">
      <t>キギョウ</t>
    </rPh>
    <rPh sb="77" eb="78">
      <t>サイ</t>
    </rPh>
    <rPh sb="78" eb="80">
      <t>ザンダカ</t>
    </rPh>
    <rPh sb="80" eb="81">
      <t>タイ</t>
    </rPh>
    <rPh sb="81" eb="83">
      <t>キュウスイ</t>
    </rPh>
    <rPh sb="83" eb="85">
      <t>シュウエキ</t>
    </rPh>
    <rPh sb="85" eb="87">
      <t>ヒリツ</t>
    </rPh>
    <rPh sb="96" eb="99">
      <t>キギョウサイ</t>
    </rPh>
    <rPh sb="100" eb="102">
      <t>ゲンガク</t>
    </rPh>
    <rPh sb="110" eb="113">
      <t>ロウキュウカ</t>
    </rPh>
    <rPh sb="115" eb="118">
      <t>ハイスイカン</t>
    </rPh>
    <rPh sb="118" eb="120">
      <t>フセツ</t>
    </rPh>
    <rPh sb="120" eb="122">
      <t>コウジ</t>
    </rPh>
    <rPh sb="123" eb="124">
      <t>ハジ</t>
    </rPh>
    <rPh sb="126" eb="127">
      <t>ソン</t>
    </rPh>
    <rPh sb="127" eb="128">
      <t>サイ</t>
    </rPh>
    <rPh sb="129" eb="130">
      <t>スコ</t>
    </rPh>
    <rPh sb="131" eb="132">
      <t>ゾウ</t>
    </rPh>
    <rPh sb="138" eb="140">
      <t>エイキョウ</t>
    </rPh>
    <rPh sb="146" eb="148">
      <t>リョウキン</t>
    </rPh>
    <rPh sb="148" eb="151">
      <t>カイシュウリツ</t>
    </rPh>
    <rPh sb="153" eb="156">
      <t>ブンセキヒョウ</t>
    </rPh>
    <rPh sb="170" eb="172">
      <t>ヒカク</t>
    </rPh>
    <rPh sb="174" eb="176">
      <t>コウジ</t>
    </rPh>
    <rPh sb="177" eb="179">
      <t>キキ</t>
    </rPh>
    <rPh sb="179" eb="180">
      <t>トウ</t>
    </rPh>
    <rPh sb="181" eb="183">
      <t>トリカエ</t>
    </rPh>
    <rPh sb="184" eb="185">
      <t>イチジル</t>
    </rPh>
    <rPh sb="187" eb="189">
      <t>メダ</t>
    </rPh>
    <rPh sb="191" eb="193">
      <t>リョウキン</t>
    </rPh>
    <rPh sb="193" eb="195">
      <t>リョウキン</t>
    </rPh>
    <rPh sb="195" eb="198">
      <t>カイシュウリツ</t>
    </rPh>
    <rPh sb="199" eb="201">
      <t>シタマワ</t>
    </rPh>
    <rPh sb="206" eb="208">
      <t>キュウスイ</t>
    </rPh>
    <rPh sb="208" eb="210">
      <t>ゲンカ</t>
    </rPh>
    <rPh sb="212" eb="215">
      <t>ゼンネンド</t>
    </rPh>
    <rPh sb="217" eb="219">
      <t>ゲンカ</t>
    </rPh>
    <rPh sb="220" eb="222">
      <t>コウトウ</t>
    </rPh>
    <rPh sb="223" eb="225">
      <t>ゲンイン</t>
    </rPh>
    <rPh sb="228" eb="230">
      <t>ケイジョウ</t>
    </rPh>
    <rPh sb="230" eb="232">
      <t>ヒヨウ</t>
    </rPh>
    <rPh sb="233" eb="235">
      <t>シセツ</t>
    </rPh>
    <rPh sb="235" eb="236">
      <t>トウ</t>
    </rPh>
    <rPh sb="237" eb="239">
      <t>シュウゼン</t>
    </rPh>
    <rPh sb="239" eb="240">
      <t>ヒ</t>
    </rPh>
    <rPh sb="241" eb="242">
      <t>ゾウ</t>
    </rPh>
    <rPh sb="246" eb="248">
      <t>ケイエイ</t>
    </rPh>
    <rPh sb="248" eb="250">
      <t>カイゼン</t>
    </rPh>
    <rPh sb="251" eb="253">
      <t>ケントウ</t>
    </rPh>
    <rPh sb="255" eb="257">
      <t>ヒツヨウ</t>
    </rPh>
    <rPh sb="263" eb="265">
      <t>シセツ</t>
    </rPh>
    <rPh sb="265" eb="268">
      <t>リヨウリツ</t>
    </rPh>
    <rPh sb="270" eb="272">
      <t>シセツ</t>
    </rPh>
    <rPh sb="273" eb="276">
      <t>ロウキュウカ</t>
    </rPh>
    <rPh sb="277" eb="279">
      <t>メダ</t>
    </rPh>
    <rPh sb="281" eb="283">
      <t>ネンネン</t>
    </rPh>
    <rPh sb="294" eb="296">
      <t>ケッカ</t>
    </rPh>
    <rPh sb="297" eb="300">
      <t>カドウリツ</t>
    </rPh>
    <rPh sb="301" eb="302">
      <t>サ</t>
    </rPh>
    <rPh sb="304" eb="306">
      <t>セイサン</t>
    </rPh>
    <rPh sb="306" eb="308">
      <t>スイリョウ</t>
    </rPh>
    <rPh sb="309" eb="312">
      <t>アクエイキョウ</t>
    </rPh>
    <rPh sb="313" eb="314">
      <t>オ</t>
    </rPh>
    <rPh sb="319" eb="321">
      <t>ジョウキョウ</t>
    </rPh>
    <rPh sb="325" eb="327">
      <t>シセツ</t>
    </rPh>
    <rPh sb="328" eb="330">
      <t>フカ</t>
    </rPh>
    <rPh sb="331" eb="333">
      <t>ケイゲン</t>
    </rPh>
    <rPh sb="338" eb="339">
      <t>ト</t>
    </rPh>
    <rPh sb="340" eb="341">
      <t>ク</t>
    </rPh>
    <rPh sb="347" eb="349">
      <t>ユウシュウ</t>
    </rPh>
    <rPh sb="349" eb="350">
      <t>リツ</t>
    </rPh>
    <rPh sb="352" eb="354">
      <t>カンキョ</t>
    </rPh>
    <rPh sb="355" eb="358">
      <t>タイシンカ</t>
    </rPh>
    <rPh sb="359" eb="362">
      <t>ロウキュウカ</t>
    </rPh>
    <rPh sb="365" eb="367">
      <t>ジンソク</t>
    </rPh>
    <rPh sb="368" eb="370">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</si>
</sst>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06-49E1-9EC7-98909D1D133C}"/>
            </c:ext>
          </c:extLst>
        </c:ser>
        <c:dLbls>
          <c:showLegendKey val="0"/>
          <c:showVal val="0"/>
          <c:showCatName val="0"/>
          <c:showSerName val="0"/>
          <c:showPercent val="0"/>
          <c:showBubbleSize val="0"/>
        </c:dLbls>
        <c:gapWidth val="150"/>
        <c:axId val="223448904"/>
        <c:axId val="22344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5A06-49E1-9EC7-98909D1D133C}"/>
            </c:ext>
          </c:extLst>
        </c:ser>
        <c:dLbls>
          <c:showLegendKey val="0"/>
          <c:showVal val="0"/>
          <c:showCatName val="0"/>
          <c:showSerName val="0"/>
          <c:showPercent val="0"/>
          <c:showBubbleSize val="0"/>
        </c:dLbls>
        <c:marker val="1"/>
        <c:smooth val="0"/>
        <c:axId val="223448904"/>
        <c:axId val="223449288"/>
      </c:lineChart>
      <c:dateAx>
        <c:axId val="223448904"/>
        <c:scaling>
          <c:orientation val="minMax"/>
        </c:scaling>
        <c:delete val="1"/>
        <c:axPos val="b"/>
        <c:numFmt formatCode="&quot;H&quot;yy" sourceLinked="1"/>
        <c:majorTickMark val="none"/>
        <c:minorTickMark val="none"/>
        <c:tickLblPos val="none"/>
        <c:crossAx val="223449288"/>
        <c:crosses val="autoZero"/>
        <c:auto val="1"/>
        <c:lblOffset val="100"/>
        <c:baseTimeUnit val="years"/>
      </c:dateAx>
      <c:valAx>
        <c:axId val="22344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4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41.09</c:v>
                </c:pt>
                <c:pt idx="1">
                  <c:v>39.74</c:v>
                </c:pt>
                <c:pt idx="2">
                  <c:v>53.54</c:v>
                </c:pt>
                <c:pt idx="3">
                  <c:v>47.6</c:v>
                </c:pt>
                <c:pt idx="4">
                  <c:v>44.82</c:v>
                </c:pt>
              </c:numCache>
            </c:numRef>
          </c:val>
          <c:extLst>
            <c:ext xmlns:c16="http://schemas.microsoft.com/office/drawing/2014/chart" uri="{C3380CC4-5D6E-409C-BE32-E72D297353CC}">
              <c16:uniqueId val="{00000000-5FF2-4627-848F-0C31DE7889A6}"/>
            </c:ext>
          </c:extLst>
        </c:ser>
        <c:dLbls>
          <c:showLegendKey val="0"/>
          <c:showVal val="0"/>
          <c:showCatName val="0"/>
          <c:showSerName val="0"/>
          <c:showPercent val="0"/>
          <c:showBubbleSize val="0"/>
        </c:dLbls>
        <c:gapWidth val="150"/>
        <c:axId val="221941584"/>
        <c:axId val="2240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FF2-4627-848F-0C31DE7889A6}"/>
            </c:ext>
          </c:extLst>
        </c:ser>
        <c:dLbls>
          <c:showLegendKey val="0"/>
          <c:showVal val="0"/>
          <c:showCatName val="0"/>
          <c:showSerName val="0"/>
          <c:showPercent val="0"/>
          <c:showBubbleSize val="0"/>
        </c:dLbls>
        <c:marker val="1"/>
        <c:smooth val="0"/>
        <c:axId val="221941584"/>
        <c:axId val="224047040"/>
      </c:lineChart>
      <c:dateAx>
        <c:axId val="221941584"/>
        <c:scaling>
          <c:orientation val="minMax"/>
        </c:scaling>
        <c:delete val="1"/>
        <c:axPos val="b"/>
        <c:numFmt formatCode="&quot;H&quot;yy" sourceLinked="1"/>
        <c:majorTickMark val="none"/>
        <c:minorTickMark val="none"/>
        <c:tickLblPos val="none"/>
        <c:crossAx val="224047040"/>
        <c:crosses val="autoZero"/>
        <c:auto val="1"/>
        <c:lblOffset val="100"/>
        <c:baseTimeUnit val="years"/>
      </c:dateAx>
      <c:valAx>
        <c:axId val="2240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4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93.18</c:v>
                </c:pt>
                <c:pt idx="1">
                  <c:v>92.13</c:v>
                </c:pt>
                <c:pt idx="2">
                  <c:v>95.44</c:v>
                </c:pt>
                <c:pt idx="3">
                  <c:v>98.17</c:v>
                </c:pt>
                <c:pt idx="4">
                  <c:v>96.91</c:v>
                </c:pt>
              </c:numCache>
            </c:numRef>
          </c:val>
          <c:extLst>
            <c:ext xmlns:c16="http://schemas.microsoft.com/office/drawing/2014/chart" uri="{C3380CC4-5D6E-409C-BE32-E72D297353CC}">
              <c16:uniqueId val="{00000000-F4CB-4E9E-9372-7FD116CBA6B3}"/>
            </c:ext>
          </c:extLst>
        </c:ser>
        <c:dLbls>
          <c:showLegendKey val="0"/>
          <c:showVal val="0"/>
          <c:showCatName val="0"/>
          <c:showSerName val="0"/>
          <c:showPercent val="0"/>
          <c:showBubbleSize val="0"/>
        </c:dLbls>
        <c:gapWidth val="150"/>
        <c:axId val="224048216"/>
        <c:axId val="2240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F4CB-4E9E-9372-7FD116CBA6B3}"/>
            </c:ext>
          </c:extLst>
        </c:ser>
        <c:dLbls>
          <c:showLegendKey val="0"/>
          <c:showVal val="0"/>
          <c:showCatName val="0"/>
          <c:showSerName val="0"/>
          <c:showPercent val="0"/>
          <c:showBubbleSize val="0"/>
        </c:dLbls>
        <c:marker val="1"/>
        <c:smooth val="0"/>
        <c:axId val="224048216"/>
        <c:axId val="224048608"/>
      </c:lineChart>
      <c:dateAx>
        <c:axId val="224048216"/>
        <c:scaling>
          <c:orientation val="minMax"/>
        </c:scaling>
        <c:delete val="1"/>
        <c:axPos val="b"/>
        <c:numFmt formatCode="&quot;H&quot;yy" sourceLinked="1"/>
        <c:majorTickMark val="none"/>
        <c:minorTickMark val="none"/>
        <c:tickLblPos val="none"/>
        <c:crossAx val="224048608"/>
        <c:crosses val="autoZero"/>
        <c:auto val="1"/>
        <c:lblOffset val="100"/>
        <c:baseTimeUnit val="years"/>
      </c:dateAx>
      <c:valAx>
        <c:axId val="2240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4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59.46</c:v>
                </c:pt>
                <c:pt idx="1">
                  <c:v>66.05</c:v>
                </c:pt>
                <c:pt idx="2">
                  <c:v>91.19</c:v>
                </c:pt>
                <c:pt idx="3">
                  <c:v>135.49</c:v>
                </c:pt>
                <c:pt idx="4">
                  <c:v>121.77</c:v>
                </c:pt>
              </c:numCache>
            </c:numRef>
          </c:val>
          <c:extLst>
            <c:ext xmlns:c16="http://schemas.microsoft.com/office/drawing/2014/chart" uri="{C3380CC4-5D6E-409C-BE32-E72D297353CC}">
              <c16:uniqueId val="{00000000-B56F-44B0-A546-09F09F40D404}"/>
            </c:ext>
          </c:extLst>
        </c:ser>
        <c:dLbls>
          <c:showLegendKey val="0"/>
          <c:showVal val="0"/>
          <c:showCatName val="0"/>
          <c:showSerName val="0"/>
          <c:showPercent val="0"/>
          <c:showBubbleSize val="0"/>
        </c:dLbls>
        <c:gapWidth val="150"/>
        <c:axId val="223496824"/>
        <c:axId val="22350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B56F-44B0-A546-09F09F40D404}"/>
            </c:ext>
          </c:extLst>
        </c:ser>
        <c:dLbls>
          <c:showLegendKey val="0"/>
          <c:showVal val="0"/>
          <c:showCatName val="0"/>
          <c:showSerName val="0"/>
          <c:showPercent val="0"/>
          <c:showBubbleSize val="0"/>
        </c:dLbls>
        <c:marker val="1"/>
        <c:smooth val="0"/>
        <c:axId val="223496824"/>
        <c:axId val="223505400"/>
      </c:lineChart>
      <c:dateAx>
        <c:axId val="223496824"/>
        <c:scaling>
          <c:orientation val="minMax"/>
        </c:scaling>
        <c:delete val="1"/>
        <c:axPos val="b"/>
        <c:numFmt formatCode="&quot;H&quot;yy" sourceLinked="1"/>
        <c:majorTickMark val="none"/>
        <c:minorTickMark val="none"/>
        <c:tickLblPos val="none"/>
        <c:crossAx val="223505400"/>
        <c:crosses val="autoZero"/>
        <c:auto val="1"/>
        <c:lblOffset val="100"/>
        <c:baseTimeUnit val="years"/>
      </c:dateAx>
      <c:valAx>
        <c:axId val="22350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9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35-4750-B95E-66FDEDA9BB8C}"/>
            </c:ext>
          </c:extLst>
        </c:ser>
        <c:dLbls>
          <c:showLegendKey val="0"/>
          <c:showVal val="0"/>
          <c:showCatName val="0"/>
          <c:showSerName val="0"/>
          <c:showPercent val="0"/>
          <c:showBubbleSize val="0"/>
        </c:dLbls>
        <c:gapWidth val="150"/>
        <c:axId val="223536752"/>
        <c:axId val="22353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35-4750-B95E-66FDEDA9BB8C}"/>
            </c:ext>
          </c:extLst>
        </c:ser>
        <c:dLbls>
          <c:showLegendKey val="0"/>
          <c:showVal val="0"/>
          <c:showCatName val="0"/>
          <c:showSerName val="0"/>
          <c:showPercent val="0"/>
          <c:showBubbleSize val="0"/>
        </c:dLbls>
        <c:marker val="1"/>
        <c:smooth val="0"/>
        <c:axId val="223536752"/>
        <c:axId val="223537136"/>
      </c:lineChart>
      <c:dateAx>
        <c:axId val="223536752"/>
        <c:scaling>
          <c:orientation val="minMax"/>
        </c:scaling>
        <c:delete val="1"/>
        <c:axPos val="b"/>
        <c:numFmt formatCode="&quot;H&quot;yy" sourceLinked="1"/>
        <c:majorTickMark val="none"/>
        <c:minorTickMark val="none"/>
        <c:tickLblPos val="none"/>
        <c:crossAx val="223537136"/>
        <c:crosses val="autoZero"/>
        <c:auto val="1"/>
        <c:lblOffset val="100"/>
        <c:baseTimeUnit val="years"/>
      </c:dateAx>
      <c:valAx>
        <c:axId val="22353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3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3-4AB9-AAB1-4CB8953E2AD8}"/>
            </c:ext>
          </c:extLst>
        </c:ser>
        <c:dLbls>
          <c:showLegendKey val="0"/>
          <c:showVal val="0"/>
          <c:showCatName val="0"/>
          <c:showSerName val="0"/>
          <c:showPercent val="0"/>
          <c:showBubbleSize val="0"/>
        </c:dLbls>
        <c:gapWidth val="150"/>
        <c:axId val="221940016"/>
        <c:axId val="22194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3-4AB9-AAB1-4CB8953E2AD8}"/>
            </c:ext>
          </c:extLst>
        </c:ser>
        <c:dLbls>
          <c:showLegendKey val="0"/>
          <c:showVal val="0"/>
          <c:showCatName val="0"/>
          <c:showSerName val="0"/>
          <c:showPercent val="0"/>
          <c:showBubbleSize val="0"/>
        </c:dLbls>
        <c:marker val="1"/>
        <c:smooth val="0"/>
        <c:axId val="221940016"/>
        <c:axId val="221940408"/>
      </c:lineChart>
      <c:dateAx>
        <c:axId val="221940016"/>
        <c:scaling>
          <c:orientation val="minMax"/>
        </c:scaling>
        <c:delete val="1"/>
        <c:axPos val="b"/>
        <c:numFmt formatCode="&quot;H&quot;yy" sourceLinked="1"/>
        <c:majorTickMark val="none"/>
        <c:minorTickMark val="none"/>
        <c:tickLblPos val="none"/>
        <c:crossAx val="221940408"/>
        <c:crosses val="autoZero"/>
        <c:auto val="1"/>
        <c:lblOffset val="100"/>
        <c:baseTimeUnit val="years"/>
      </c:dateAx>
      <c:valAx>
        <c:axId val="22194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4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9A-431B-A782-354748374EEB}"/>
            </c:ext>
          </c:extLst>
        </c:ser>
        <c:dLbls>
          <c:showLegendKey val="0"/>
          <c:showVal val="0"/>
          <c:showCatName val="0"/>
          <c:showSerName val="0"/>
          <c:showPercent val="0"/>
          <c:showBubbleSize val="0"/>
        </c:dLbls>
        <c:gapWidth val="150"/>
        <c:axId val="223637272"/>
        <c:axId val="2236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9A-431B-A782-354748374EEB}"/>
            </c:ext>
          </c:extLst>
        </c:ser>
        <c:dLbls>
          <c:showLegendKey val="0"/>
          <c:showVal val="0"/>
          <c:showCatName val="0"/>
          <c:showSerName val="0"/>
          <c:showPercent val="0"/>
          <c:showBubbleSize val="0"/>
        </c:dLbls>
        <c:marker val="1"/>
        <c:smooth val="0"/>
        <c:axId val="223637272"/>
        <c:axId val="223637664"/>
      </c:lineChart>
      <c:dateAx>
        <c:axId val="223637272"/>
        <c:scaling>
          <c:orientation val="minMax"/>
        </c:scaling>
        <c:delete val="1"/>
        <c:axPos val="b"/>
        <c:numFmt formatCode="&quot;H&quot;yy" sourceLinked="1"/>
        <c:majorTickMark val="none"/>
        <c:minorTickMark val="none"/>
        <c:tickLblPos val="none"/>
        <c:crossAx val="223637664"/>
        <c:crosses val="autoZero"/>
        <c:auto val="1"/>
        <c:lblOffset val="100"/>
        <c:baseTimeUnit val="years"/>
      </c:dateAx>
      <c:valAx>
        <c:axId val="2236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3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4-4AFE-A233-ED2673D1899B}"/>
            </c:ext>
          </c:extLst>
        </c:ser>
        <c:dLbls>
          <c:showLegendKey val="0"/>
          <c:showVal val="0"/>
          <c:showCatName val="0"/>
          <c:showSerName val="0"/>
          <c:showPercent val="0"/>
          <c:showBubbleSize val="0"/>
        </c:dLbls>
        <c:gapWidth val="150"/>
        <c:axId val="223639232"/>
        <c:axId val="22363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4-4AFE-A233-ED2673D1899B}"/>
            </c:ext>
          </c:extLst>
        </c:ser>
        <c:dLbls>
          <c:showLegendKey val="0"/>
          <c:showVal val="0"/>
          <c:showCatName val="0"/>
          <c:showSerName val="0"/>
          <c:showPercent val="0"/>
          <c:showBubbleSize val="0"/>
        </c:dLbls>
        <c:marker val="1"/>
        <c:smooth val="0"/>
        <c:axId val="223639232"/>
        <c:axId val="223639624"/>
      </c:lineChart>
      <c:dateAx>
        <c:axId val="223639232"/>
        <c:scaling>
          <c:orientation val="minMax"/>
        </c:scaling>
        <c:delete val="1"/>
        <c:axPos val="b"/>
        <c:numFmt formatCode="&quot;H&quot;yy" sourceLinked="1"/>
        <c:majorTickMark val="none"/>
        <c:minorTickMark val="none"/>
        <c:tickLblPos val="none"/>
        <c:crossAx val="223639624"/>
        <c:crosses val="autoZero"/>
        <c:auto val="1"/>
        <c:lblOffset val="100"/>
        <c:baseTimeUnit val="years"/>
      </c:dateAx>
      <c:valAx>
        <c:axId val="2236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912.75</c:v>
                </c:pt>
                <c:pt idx="1">
                  <c:v>888.19</c:v>
                </c:pt>
                <c:pt idx="2">
                  <c:v>862.85</c:v>
                </c:pt>
                <c:pt idx="3">
                  <c:v>805.03</c:v>
                </c:pt>
                <c:pt idx="4">
                  <c:v>972.05</c:v>
                </c:pt>
              </c:numCache>
            </c:numRef>
          </c:val>
          <c:extLst>
            <c:ext xmlns:c16="http://schemas.microsoft.com/office/drawing/2014/chart" uri="{C3380CC4-5D6E-409C-BE32-E72D297353CC}">
              <c16:uniqueId val="{00000000-42B8-4148-921B-705BD8C84264}"/>
            </c:ext>
          </c:extLst>
        </c:ser>
        <c:dLbls>
          <c:showLegendKey val="0"/>
          <c:showVal val="0"/>
          <c:showCatName val="0"/>
          <c:showSerName val="0"/>
          <c:showPercent val="0"/>
          <c:showBubbleSize val="0"/>
        </c:dLbls>
        <c:gapWidth val="150"/>
        <c:axId val="223752888"/>
        <c:axId val="2237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42B8-4148-921B-705BD8C84264}"/>
            </c:ext>
          </c:extLst>
        </c:ser>
        <c:dLbls>
          <c:showLegendKey val="0"/>
          <c:showVal val="0"/>
          <c:showCatName val="0"/>
          <c:showSerName val="0"/>
          <c:showPercent val="0"/>
          <c:showBubbleSize val="0"/>
        </c:dLbls>
        <c:marker val="1"/>
        <c:smooth val="0"/>
        <c:axId val="223752888"/>
        <c:axId val="223753280"/>
      </c:lineChart>
      <c:dateAx>
        <c:axId val="223752888"/>
        <c:scaling>
          <c:orientation val="minMax"/>
        </c:scaling>
        <c:delete val="1"/>
        <c:axPos val="b"/>
        <c:numFmt formatCode="&quot;H&quot;yy" sourceLinked="1"/>
        <c:majorTickMark val="none"/>
        <c:minorTickMark val="none"/>
        <c:tickLblPos val="none"/>
        <c:crossAx val="223753280"/>
        <c:crosses val="autoZero"/>
        <c:auto val="1"/>
        <c:lblOffset val="100"/>
        <c:baseTimeUnit val="years"/>
      </c:dateAx>
      <c:valAx>
        <c:axId val="2237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5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20.91</c:v>
                </c:pt>
                <c:pt idx="1">
                  <c:v>29.45</c:v>
                </c:pt>
                <c:pt idx="2">
                  <c:v>38.450000000000003</c:v>
                </c:pt>
                <c:pt idx="3">
                  <c:v>41.48</c:v>
                </c:pt>
                <c:pt idx="4">
                  <c:v>28.33</c:v>
                </c:pt>
              </c:numCache>
            </c:numRef>
          </c:val>
          <c:extLst>
            <c:ext xmlns:c16="http://schemas.microsoft.com/office/drawing/2014/chart" uri="{C3380CC4-5D6E-409C-BE32-E72D297353CC}">
              <c16:uniqueId val="{00000000-B1D8-4673-8585-D3C52D5E0E4D}"/>
            </c:ext>
          </c:extLst>
        </c:ser>
        <c:dLbls>
          <c:showLegendKey val="0"/>
          <c:showVal val="0"/>
          <c:showCatName val="0"/>
          <c:showSerName val="0"/>
          <c:showPercent val="0"/>
          <c:showBubbleSize val="0"/>
        </c:dLbls>
        <c:gapWidth val="150"/>
        <c:axId val="223636880"/>
        <c:axId val="22363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B1D8-4673-8585-D3C52D5E0E4D}"/>
            </c:ext>
          </c:extLst>
        </c:ser>
        <c:dLbls>
          <c:showLegendKey val="0"/>
          <c:showVal val="0"/>
          <c:showCatName val="0"/>
          <c:showSerName val="0"/>
          <c:showPercent val="0"/>
          <c:showBubbleSize val="0"/>
        </c:dLbls>
        <c:marker val="1"/>
        <c:smooth val="0"/>
        <c:axId val="223636880"/>
        <c:axId val="223636488"/>
      </c:lineChart>
      <c:dateAx>
        <c:axId val="223636880"/>
        <c:scaling>
          <c:orientation val="minMax"/>
        </c:scaling>
        <c:delete val="1"/>
        <c:axPos val="b"/>
        <c:numFmt formatCode="&quot;H&quot;yy" sourceLinked="1"/>
        <c:majorTickMark val="none"/>
        <c:minorTickMark val="none"/>
        <c:tickLblPos val="none"/>
        <c:crossAx val="223636488"/>
        <c:crosses val="autoZero"/>
        <c:auto val="1"/>
        <c:lblOffset val="100"/>
        <c:baseTimeUnit val="years"/>
      </c:dateAx>
      <c:valAx>
        <c:axId val="22363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3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1306.8399999999999</c:v>
                </c:pt>
                <c:pt idx="1">
                  <c:v>912.76</c:v>
                </c:pt>
                <c:pt idx="2">
                  <c:v>685.71</c:v>
                </c:pt>
                <c:pt idx="3">
                  <c:v>769.57</c:v>
                </c:pt>
                <c:pt idx="4">
                  <c:v>1053.5899999999999</c:v>
                </c:pt>
              </c:numCache>
            </c:numRef>
          </c:val>
          <c:extLst>
            <c:ext xmlns:c16="http://schemas.microsoft.com/office/drawing/2014/chart" uri="{C3380CC4-5D6E-409C-BE32-E72D297353CC}">
              <c16:uniqueId val="{00000000-B715-4E12-922B-2719D1CA46DE}"/>
            </c:ext>
          </c:extLst>
        </c:ser>
        <c:dLbls>
          <c:showLegendKey val="0"/>
          <c:showVal val="0"/>
          <c:showCatName val="0"/>
          <c:showSerName val="0"/>
          <c:showPercent val="0"/>
          <c:showBubbleSize val="0"/>
        </c:dLbls>
        <c:gapWidth val="150"/>
        <c:axId val="223638840"/>
        <c:axId val="2237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B715-4E12-922B-2719D1CA46DE}"/>
            </c:ext>
          </c:extLst>
        </c:ser>
        <c:dLbls>
          <c:showLegendKey val="0"/>
          <c:showVal val="0"/>
          <c:showCatName val="0"/>
          <c:showSerName val="0"/>
          <c:showPercent val="0"/>
          <c:showBubbleSize val="0"/>
        </c:dLbls>
        <c:marker val="1"/>
        <c:smooth val="0"/>
        <c:axId val="223638840"/>
        <c:axId val="223754848"/>
      </c:lineChart>
      <c:dateAx>
        <c:axId val="223638840"/>
        <c:scaling>
          <c:orientation val="minMax"/>
        </c:scaling>
        <c:delete val="1"/>
        <c:axPos val="b"/>
        <c:numFmt formatCode="&quot;H&quot;yy" sourceLinked="1"/>
        <c:majorTickMark val="none"/>
        <c:minorTickMark val="none"/>
        <c:tickLblPos val="none"/>
        <c:crossAx val="223754848"/>
        <c:crosses val="autoZero"/>
        <c:auto val="1"/>
        <c:lblOffset val="100"/>
        <c:baseTimeUnit val="years"/>
      </c:dateAx>
      <c:valAx>
        <c:axId val="2237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3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9"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渡名喜村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356</v>
      </c>
      <c r="AM8" s="67"/>
      <c r="AN8" s="67"/>
      <c r="AO8" s="67"/>
      <c r="AP8" s="67"/>
      <c r="AQ8" s="67"/>
      <c r="AR8" s="67"/>
      <c r="AS8" s="67"/>
      <c r="AT8" s="66">
        <f>データ!$S$6</f>
        <v>3.87</v>
      </c>
      <c r="AU8" s="66"/>
      <c r="AV8" s="66"/>
      <c r="AW8" s="66"/>
      <c r="AX8" s="66"/>
      <c r="AY8" s="66"/>
      <c r="AZ8" s="66"/>
      <c r="BA8" s="66"/>
      <c r="BB8" s="66">
        <f>データ!$T$6</f>
        <v>91.99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6040</v>
      </c>
      <c r="X10" s="67"/>
      <c r="Y10" s="67"/>
      <c r="Z10" s="67"/>
      <c r="AA10" s="67"/>
      <c r="AB10" s="67"/>
      <c r="AC10" s="67"/>
      <c r="AD10" s="2"/>
      <c r="AE10" s="2"/>
      <c r="AF10" s="2"/>
      <c r="AG10" s="2"/>
      <c r="AH10" s="2"/>
      <c r="AI10" s="2"/>
      <c r="AJ10" s="2"/>
      <c r="AK10" s="2"/>
      <c r="AL10" s="67">
        <f>データ!$U$6</f>
        <v>341</v>
      </c>
      <c r="AM10" s="67"/>
      <c r="AN10" s="67"/>
      <c r="AO10" s="67"/>
      <c r="AP10" s="67"/>
      <c r="AQ10" s="67"/>
      <c r="AR10" s="67"/>
      <c r="AS10" s="67"/>
      <c r="AT10" s="66">
        <f>データ!$V$6</f>
        <v>3.84</v>
      </c>
      <c r="AU10" s="66"/>
      <c r="AV10" s="66"/>
      <c r="AW10" s="66"/>
      <c r="AX10" s="66"/>
      <c r="AY10" s="66"/>
      <c r="AZ10" s="66"/>
      <c r="BA10" s="66"/>
      <c r="BB10" s="66">
        <f>データ!$W$6</f>
        <v>88.8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NnUmJ5HtehND1+FuWP2M2qyYOiVAnV+IGBtOr45Ki16ITa3VxP8deJEu/uRKZsJlBAlNWDxJuM8re+BkFzSstA==" saltValue="k+ybrRpcBOmvrta1qNtE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473561</v>
      </c>
      <c r="D6" s="34">
        <f t="shared" si="3"/>
        <v>47</v>
      </c>
      <c r="E6" s="34">
        <f t="shared" si="3"/>
        <v>1</v>
      </c>
      <c r="F6" s="34">
        <f t="shared" si="3"/>
        <v>0</v>
      </c>
      <c r="G6" s="34">
        <f t="shared" si="3"/>
        <v>0</v>
      </c>
      <c r="H6" s="34" t="str">
        <f t="shared" si="3"/>
        <v>沖縄県　渡名喜村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6040</v>
      </c>
      <c r="R6" s="35">
        <f t="shared" si="3"/>
        <v>356</v>
      </c>
      <c r="S6" s="35">
        <f t="shared" si="3"/>
        <v>3.87</v>
      </c>
      <c r="T6" s="35">
        <f t="shared" si="3"/>
        <v>91.99</v>
      </c>
      <c r="U6" s="35">
        <f t="shared" si="3"/>
        <v>341</v>
      </c>
      <c r="V6" s="35">
        <f t="shared" si="3"/>
        <v>3.84</v>
      </c>
      <c r="W6" s="35">
        <f t="shared" si="3"/>
        <v>88.8</v>
      </c>
      <c r="X6" s="36">
        <f>IF(X7="",NA(),X7)</f>
        <v>59.46</v>
      </c>
      <c r="Y6" s="36">
        <f t="shared" ref="Y6:AG6" si="4">IF(Y7="",NA(),Y7)</f>
        <v>66.05</v>
      </c>
      <c r="Z6" s="36">
        <f t="shared" si="4"/>
        <v>91.19</v>
      </c>
      <c r="AA6" s="36">
        <f t="shared" si="4"/>
        <v>135.49</v>
      </c>
      <c r="AB6" s="36">
        <f t="shared" si="4"/>
        <v>121.77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912.75</v>
      </c>
      <c r="BF6" s="36">
        <f t="shared" ref="BF6:BN6" si="7">IF(BF7="",NA(),BF7)</f>
        <v>888.19</v>
      </c>
      <c r="BG6" s="36">
        <f t="shared" si="7"/>
        <v>862.85</v>
      </c>
      <c r="BH6" s="36">
        <f t="shared" si="7"/>
        <v>805.03</v>
      </c>
      <c r="BI6" s="36">
        <f t="shared" si="7"/>
        <v>972.05</v>
      </c>
      <c r="BJ6" s="36">
        <f t="shared" si="7"/>
        <v>1510.14</v>
      </c>
      <c r="BK6" s="36">
        <f t="shared" si="7"/>
        <v>1595.62</v>
      </c>
      <c r="BL6" s="36">
        <f t="shared" si="7"/>
        <v>1302.33</v>
      </c>
      <c r="BM6" s="36">
        <f t="shared" si="7"/>
        <v>1274.21</v>
      </c>
      <c r="BN6" s="36">
        <f t="shared" si="7"/>
        <v>1183.92</v>
      </c>
      <c r="BO6" s="35" t="str">
        <f>IF(BO7="","",IF(BO7="-","【-】","【"&amp;SUBSTITUTE(TEXT(BO7,"#,##0.00"),"-","△")&amp;"】"))</f>
        <v>【1,084.05】</v>
      </c>
      <c r="BP6" s="36">
        <f>IF(BP7="",NA(),BP7)</f>
        <v>20.91</v>
      </c>
      <c r="BQ6" s="36">
        <f t="shared" ref="BQ6:BY6" si="8">IF(BQ7="",NA(),BQ7)</f>
        <v>29.45</v>
      </c>
      <c r="BR6" s="36">
        <f t="shared" si="8"/>
        <v>38.450000000000003</v>
      </c>
      <c r="BS6" s="36">
        <f t="shared" si="8"/>
        <v>41.48</v>
      </c>
      <c r="BT6" s="36">
        <f t="shared" si="8"/>
        <v>28.33</v>
      </c>
      <c r="BU6" s="36">
        <f t="shared" si="8"/>
        <v>22.67</v>
      </c>
      <c r="BV6" s="36">
        <f t="shared" si="8"/>
        <v>37.92</v>
      </c>
      <c r="BW6" s="36">
        <f t="shared" si="8"/>
        <v>40.89</v>
      </c>
      <c r="BX6" s="36">
        <f t="shared" si="8"/>
        <v>41.25</v>
      </c>
      <c r="BY6" s="36">
        <f t="shared" si="8"/>
        <v>42.5</v>
      </c>
      <c r="BZ6" s="35" t="str">
        <f>IF(BZ7="","",IF(BZ7="-","【-】","【"&amp;SUBSTITUTE(TEXT(BZ7,"#,##0.00"),"-","△")&amp;"】"))</f>
        <v>【53.46】</v>
      </c>
      <c r="CA6" s="36">
        <f>IF(CA7="",NA(),CA7)</f>
        <v>1306.8399999999999</v>
      </c>
      <c r="CB6" s="36">
        <f t="shared" ref="CB6:CJ6" si="9">IF(CB7="",NA(),CB7)</f>
        <v>912.76</v>
      </c>
      <c r="CC6" s="36">
        <f t="shared" si="9"/>
        <v>685.71</v>
      </c>
      <c r="CD6" s="36">
        <f t="shared" si="9"/>
        <v>769.57</v>
      </c>
      <c r="CE6" s="36">
        <f t="shared" si="9"/>
        <v>1053.5899999999999</v>
      </c>
      <c r="CF6" s="36">
        <f t="shared" si="9"/>
        <v>789.62</v>
      </c>
      <c r="CG6" s="36">
        <f t="shared" si="9"/>
        <v>423.18</v>
      </c>
      <c r="CH6" s="36">
        <f t="shared" si="9"/>
        <v>383.2</v>
      </c>
      <c r="CI6" s="36">
        <f t="shared" si="9"/>
        <v>383.25</v>
      </c>
      <c r="CJ6" s="36">
        <f t="shared" si="9"/>
        <v>377.72</v>
      </c>
      <c r="CK6" s="35" t="str">
        <f>IF(CK7="","",IF(CK7="-","【-】","【"&amp;SUBSTITUTE(TEXT(CK7,"#,##0.00"),"-","△")&amp;"】"))</f>
        <v>【300.47】</v>
      </c>
      <c r="CL6" s="36">
        <f>IF(CL7="",NA(),CL7)</f>
        <v>41.09</v>
      </c>
      <c r="CM6" s="36">
        <f t="shared" ref="CM6:CU6" si="10">IF(CM7="",NA(),CM7)</f>
        <v>39.74</v>
      </c>
      <c r="CN6" s="36">
        <f t="shared" si="10"/>
        <v>53.54</v>
      </c>
      <c r="CO6" s="36">
        <f t="shared" si="10"/>
        <v>47.6</v>
      </c>
      <c r="CP6" s="36">
        <f t="shared" si="10"/>
        <v>44.82</v>
      </c>
      <c r="CQ6" s="36">
        <f t="shared" si="10"/>
        <v>48.7</v>
      </c>
      <c r="CR6" s="36">
        <f t="shared" si="10"/>
        <v>46.9</v>
      </c>
      <c r="CS6" s="36">
        <f t="shared" si="10"/>
        <v>47.95</v>
      </c>
      <c r="CT6" s="36">
        <f t="shared" si="10"/>
        <v>48.26</v>
      </c>
      <c r="CU6" s="36">
        <f t="shared" si="10"/>
        <v>48.01</v>
      </c>
      <c r="CV6" s="35" t="str">
        <f>IF(CV7="","",IF(CV7="-","【-】","【"&amp;SUBSTITUTE(TEXT(CV7,"#,##0.00"),"-","△")&amp;"】"))</f>
        <v>【54.90】</v>
      </c>
      <c r="CW6" s="36">
        <f>IF(CW7="",NA(),CW7)</f>
        <v>93.18</v>
      </c>
      <c r="CX6" s="36">
        <f t="shared" ref="CX6:DF6" si="11">IF(CX7="",NA(),CX7)</f>
        <v>92.13</v>
      </c>
      <c r="CY6" s="36">
        <f t="shared" si="11"/>
        <v>95.44</v>
      </c>
      <c r="CZ6" s="36">
        <f t="shared" si="11"/>
        <v>98.17</v>
      </c>
      <c r="DA6" s="36">
        <f t="shared" si="11"/>
        <v>96.91</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473561</v>
      </c>
      <c r="D7" s="38">
        <v>47</v>
      </c>
      <c r="E7" s="38">
        <v>1</v>
      </c>
      <c r="F7" s="38">
        <v>0</v>
      </c>
      <c r="G7" s="38">
        <v>0</v>
      </c>
      <c r="H7" s="38" t="s">
        <v>96</v>
      </c>
      <c r="I7" s="38" t="s">
        <v>97</v>
      </c>
      <c r="J7" s="38" t="s">
        <v>98</v>
      </c>
      <c r="K7" s="38" t="s">
        <v>99</v>
      </c>
      <c r="L7" s="38" t="s">
        <v>100</v>
      </c>
      <c r="M7" s="38" t="s">
        <v>101</v>
      </c>
      <c r="N7" s="39" t="s">
        <v>102</v>
      </c>
      <c r="O7" s="39" t="s">
        <v>103</v>
      </c>
      <c r="P7" s="39">
        <v>100</v>
      </c>
      <c r="Q7" s="39">
        <v>6040</v>
      </c>
      <c r="R7" s="39">
        <v>356</v>
      </c>
      <c r="S7" s="39">
        <v>3.87</v>
      </c>
      <c r="T7" s="39">
        <v>91.99</v>
      </c>
      <c r="U7" s="39">
        <v>341</v>
      </c>
      <c r="V7" s="39">
        <v>3.84</v>
      </c>
      <c r="W7" s="39">
        <v>88.8</v>
      </c>
      <c r="X7" s="39">
        <v>59.46</v>
      </c>
      <c r="Y7" s="39">
        <v>66.05</v>
      </c>
      <c r="Z7" s="39">
        <v>91.19</v>
      </c>
      <c r="AA7" s="39">
        <v>135.49</v>
      </c>
      <c r="AB7" s="39">
        <v>121.77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912.75</v>
      </c>
      <c r="BF7" s="39">
        <v>888.19</v>
      </c>
      <c r="BG7" s="39">
        <v>862.85</v>
      </c>
      <c r="BH7" s="39">
        <v>805.03</v>
      </c>
      <c r="BI7" s="39">
        <v>972.05</v>
      </c>
      <c r="BJ7" s="39">
        <v>1510.14</v>
      </c>
      <c r="BK7" s="39">
        <v>1595.62</v>
      </c>
      <c r="BL7" s="39">
        <v>1302.33</v>
      </c>
      <c r="BM7" s="39">
        <v>1274.21</v>
      </c>
      <c r="BN7" s="39">
        <v>1183.92</v>
      </c>
      <c r="BO7" s="39">
        <v>1084.05</v>
      </c>
      <c r="BP7" s="39">
        <v>20.91</v>
      </c>
      <c r="BQ7" s="39">
        <v>29.45</v>
      </c>
      <c r="BR7" s="39">
        <v>38.450000000000003</v>
      </c>
      <c r="BS7" s="39">
        <v>41.48</v>
      </c>
      <c r="BT7" s="39">
        <v>28.33</v>
      </c>
      <c r="BU7" s="39">
        <v>22.67</v>
      </c>
      <c r="BV7" s="39">
        <v>37.92</v>
      </c>
      <c r="BW7" s="39">
        <v>40.89</v>
      </c>
      <c r="BX7" s="39">
        <v>41.25</v>
      </c>
      <c r="BY7" s="39">
        <v>42.5</v>
      </c>
      <c r="BZ7" s="39">
        <v>53.46</v>
      </c>
      <c r="CA7" s="39">
        <v>1306.8399999999999</v>
      </c>
      <c r="CB7" s="39">
        <v>912.76</v>
      </c>
      <c r="CC7" s="39">
        <v>685.71</v>
      </c>
      <c r="CD7" s="39">
        <v>769.57</v>
      </c>
      <c r="CE7" s="39">
        <v>1053.5899999999999</v>
      </c>
      <c r="CF7" s="39">
        <v>789.62</v>
      </c>
      <c r="CG7" s="39">
        <v>423.18</v>
      </c>
      <c r="CH7" s="39">
        <v>383.2</v>
      </c>
      <c r="CI7" s="39">
        <v>383.25</v>
      </c>
      <c r="CJ7" s="39">
        <v>377.72</v>
      </c>
      <c r="CK7" s="39">
        <v>300.47000000000003</v>
      </c>
      <c r="CL7" s="39">
        <v>41.09</v>
      </c>
      <c r="CM7" s="39">
        <v>39.74</v>
      </c>
      <c r="CN7" s="39">
        <v>53.54</v>
      </c>
      <c r="CO7" s="39">
        <v>47.6</v>
      </c>
      <c r="CP7" s="39">
        <v>44.82</v>
      </c>
      <c r="CQ7" s="39">
        <v>48.7</v>
      </c>
      <c r="CR7" s="39">
        <v>46.9</v>
      </c>
      <c r="CS7" s="39">
        <v>47.95</v>
      </c>
      <c r="CT7" s="39">
        <v>48.26</v>
      </c>
      <c r="CU7" s="39">
        <v>48.01</v>
      </c>
      <c r="CV7" s="39">
        <v>54.9</v>
      </c>
      <c r="CW7" s="39">
        <v>93.18</v>
      </c>
      <c r="CX7" s="39">
        <v>92.13</v>
      </c>
      <c r="CY7" s="39">
        <v>95.44</v>
      </c>
      <c r="CZ7" s="39">
        <v>98.17</v>
      </c>
      <c r="DA7" s="39">
        <v>96.91</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2021-01-27T06:56:11Z</cp:lastPrinted>
  <dcterms:created xsi:type="dcterms:W3CDTF">2020-12-04T02:23:30Z</dcterms:created>
  <dcterms:modified xsi:type="dcterms:W3CDTF">2021-02-19T07:12:00Z</dcterms:modified>
  <cp:category/>
</cp:coreProperties>
</file>