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0808\Desktop\★公営企業経営比較分析表\"/>
    </mc:Choice>
  </mc:AlternateContent>
  <workbookProtection workbookAlgorithmName="SHA-512" workbookHashValue="UwuovINOh2cN9FG0pRbuKflIWSyXLMxEDAXt78UCay9gC3lPGetrWuhFkLKOha/NhkpwZgjA7H4tf2CTjLCHZQ==" workbookSaltValue="j4aihWHETs72W6XVzxk+n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<sst xmlns="http://schemas.openxmlformats.org/spreadsheetml/2006/main" count="233" uniqueCount="117">
  <si>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</si>
  <si>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</si>
  <si>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</si>
  <si>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</si>
  <si>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</si>
  <si>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</si>
  <si>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</si>
  <si>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</si>
  <si>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</si>
  <si>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</si>
  <si>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</si>
  <si>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</si>
  <si>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</si>
  <si>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</si>
  <si>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</si>
  <si>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</si>
  <si>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</si>
  <si>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</si>
  <si>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</si>
  <si>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</si>
  <si>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</si>
  <si>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</si>
  <si>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</si>
  <si>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</si>
  <si>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</si>
  <si>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</si>
  <si>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</si>
  <si>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</si>
  <si>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</si>
  <si>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</si>
  <si>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</si>
  <si>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</si>
  <si>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</si>
  <si>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</si>
  <si>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</si>
  <si>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</si>
  <si>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</si>
  <si>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</si>
  <si>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</si>
  <si>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</si>
  <si>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</si>
  <si>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</si>
  <si>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</si>
  <si>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</si>
  <si>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</si>
  <si>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</si>
  <si>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</si>
  <si>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</si>
  <si>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</si>
  <si>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</si>
  <si>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</si>
  <si>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</si>
  <si>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</si>
  <si>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</si>
  <si>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</si>
  <si>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</si>
  <si>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</si>
  <si>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</si>
  <si>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</si>
  <si>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</si>
  <si>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</si>
  <si>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</si>
  <si>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</si>
  <si>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</si>
  <si>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</si>
  <si>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</si>
  <si>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</si>
  <si>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</si>
  <si>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</si>
  <si>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</si>
  <si>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</si>
  <si>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</si>
  <si>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</si>
  <si>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</si>
  <si>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</si>
  <si>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</si>
  <si>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</si>
  <si>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</si>
  <si>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</si>
  <si>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</si>
  <si>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</si>
  <si>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</si>
  <si>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</si>
  <si>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</si>
  <si>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</si>
  <si>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</si>
  <si>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</si>
  <si>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</si>
  <si>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</si>
  <si>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</si>
  <si>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</si>
  <si>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</si>
  <si>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</si>
  <si>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</si>
  <si>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</si>
  <si>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</si>
  <si>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粟国村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</si>
  <si>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</si>
  <si>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</si>
  <si>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</si>
  <si>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</si>
  <si>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</si>
  <si>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</si>
  <si>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</si>
  <si>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</si>
  <si>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</si>
  <si>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</si>
  <si>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</si>
  <si>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</si>
  <si>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</si>
  <si>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</si>
  <si>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</si>
  <si>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</si>
  <si>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</si>
  <si>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比率は、数値として表れていないが、配水管は31年以上経過しているものもあり、定期的な管路更新を行うことが必要となっている。現在、広域化に伴い配水管路の耐震化整備をおこなっているところである。
③平成30年度（平成29年度繰越）沖縄簡易水道等施設整備事業による耐震化に係る配水管の更新事業において、配水管1,817mを更新による管路更新率が伸びた。令和元年度沖縄簡易水道整備事業については、入札不調により令和2年度に繰越。今後、配水管の更新を計画どおり進めていく必要がある。</t>
    <rPh sb="1" eb="3">
      <t>ユウケイ</t>
    </rPh>
    <rPh sb="3" eb="5">
      <t>コテイ</t>
    </rPh>
    <rPh sb="5" eb="7">
      <t>シサン</t>
    </rPh>
    <rPh sb="7" eb="9">
      <t>ゲンカ</t>
    </rPh>
    <rPh sb="9" eb="12">
      <t>ショウキャクリツ</t>
    </rPh>
    <rPh sb="12" eb="13">
      <t>オヨ</t>
    </rPh>
    <rPh sb="15" eb="17">
      <t>カンロ</t>
    </rPh>
    <rPh sb="17" eb="19">
      <t>ケイネン</t>
    </rPh>
    <rPh sb="19" eb="21">
      <t>ヒリツ</t>
    </rPh>
    <rPh sb="23" eb="25">
      <t>スウチ</t>
    </rPh>
    <rPh sb="28" eb="29">
      <t>アラワ</t>
    </rPh>
    <rPh sb="36" eb="39">
      <t>ハイスイカン</t>
    </rPh>
    <rPh sb="42" eb="43">
      <t>ネン</t>
    </rPh>
    <rPh sb="43" eb="45">
      <t>イジョウ</t>
    </rPh>
    <rPh sb="45" eb="47">
      <t>ケイカ</t>
    </rPh>
    <rPh sb="57" eb="60">
      <t>テイキテキ</t>
    </rPh>
    <rPh sb="61" eb="63">
      <t>カンロ</t>
    </rPh>
    <rPh sb="63" eb="65">
      <t>コウシン</t>
    </rPh>
    <rPh sb="66" eb="67">
      <t>オコナ</t>
    </rPh>
    <rPh sb="71" eb="73">
      <t>ヒツヨウ</t>
    </rPh>
    <rPh sb="80" eb="82">
      <t>ゲンザイ</t>
    </rPh>
    <rPh sb="83" eb="86">
      <t>コウイキカ</t>
    </rPh>
    <rPh sb="87" eb="88">
      <t>トモナ</t>
    </rPh>
    <rPh sb="89" eb="91">
      <t>ハイスイ</t>
    </rPh>
    <rPh sb="91" eb="93">
      <t>カンロ</t>
    </rPh>
    <rPh sb="94" eb="97">
      <t>タイシンカ</t>
    </rPh>
    <rPh sb="97" eb="99">
      <t>セイビ</t>
    </rPh>
    <rPh sb="116" eb="118">
      <t>ヘイセイ</t>
    </rPh>
    <rPh sb="120" eb="121">
      <t>ネン</t>
    </rPh>
    <rPh sb="121" eb="122">
      <t>ド</t>
    </rPh>
    <rPh sb="123" eb="125">
      <t>ヘイセイ</t>
    </rPh>
    <rPh sb="127" eb="128">
      <t>ネン</t>
    </rPh>
    <rPh sb="128" eb="129">
      <t>ド</t>
    </rPh>
    <rPh sb="129" eb="131">
      <t>クリコシ</t>
    </rPh>
    <rPh sb="132" eb="134">
      <t>オキナワ</t>
    </rPh>
    <rPh sb="134" eb="136">
      <t>カンイ</t>
    </rPh>
    <rPh sb="136" eb="138">
      <t>スイドウ</t>
    </rPh>
    <rPh sb="138" eb="139">
      <t>トウ</t>
    </rPh>
    <rPh sb="139" eb="141">
      <t>シセツ</t>
    </rPh>
    <rPh sb="141" eb="143">
      <t>セイビ</t>
    </rPh>
    <rPh sb="143" eb="145">
      <t>ジギョウ</t>
    </rPh>
    <rPh sb="148" eb="151">
      <t>タイシンカ</t>
    </rPh>
    <rPh sb="152" eb="153">
      <t>カカ</t>
    </rPh>
    <rPh sb="154" eb="157">
      <t>ハイスイカン</t>
    </rPh>
    <rPh sb="158" eb="160">
      <t>コウシン</t>
    </rPh>
    <rPh sb="160" eb="162">
      <t>ジギョウ</t>
    </rPh>
    <rPh sb="167" eb="170">
      <t>ハイスイカン</t>
    </rPh>
    <rPh sb="177" eb="179">
      <t>コウシン</t>
    </rPh>
    <rPh sb="182" eb="184">
      <t>カンロ</t>
    </rPh>
    <rPh sb="184" eb="186">
      <t>コウシン</t>
    </rPh>
    <rPh sb="186" eb="187">
      <t>リツ</t>
    </rPh>
    <rPh sb="188" eb="189">
      <t>ノ</t>
    </rPh>
    <rPh sb="192" eb="193">
      <t>レイ</t>
    </rPh>
    <rPh sb="193" eb="194">
      <t>ワ</t>
    </rPh>
    <rPh sb="194" eb="196">
      <t>ガンネン</t>
    </rPh>
    <rPh sb="196" eb="197">
      <t>ド</t>
    </rPh>
    <rPh sb="197" eb="199">
      <t>オキナワ</t>
    </rPh>
    <rPh sb="199" eb="201">
      <t>カンイ</t>
    </rPh>
    <rPh sb="201" eb="203">
      <t>スイドウ</t>
    </rPh>
    <rPh sb="203" eb="205">
      <t>セイビ</t>
    </rPh>
    <rPh sb="205" eb="207">
      <t>ジギョウ</t>
    </rPh>
    <rPh sb="213" eb="215">
      <t>ニュウサツ</t>
    </rPh>
    <rPh sb="215" eb="217">
      <t>フチョウ</t>
    </rPh>
    <rPh sb="220" eb="221">
      <t>レイ</t>
    </rPh>
    <rPh sb="221" eb="222">
      <t>ワ</t>
    </rPh>
    <rPh sb="223" eb="224">
      <t>ネン</t>
    </rPh>
    <rPh sb="224" eb="225">
      <t>ド</t>
    </rPh>
    <rPh sb="226" eb="228">
      <t>クリコシ</t>
    </rPh>
    <rPh sb="229" eb="231">
      <t>コンゴ</t>
    </rPh>
    <rPh sb="232" eb="235">
      <t>ハイスイカン</t>
    </rPh>
    <rPh sb="236" eb="238">
      <t>コウシン</t>
    </rPh>
    <rPh sb="239" eb="241">
      <t>ケイカク</t>
    </rPh>
    <rPh sb="244" eb="245">
      <t>スス</t>
    </rPh>
    <rPh sb="249" eb="251">
      <t>ヒツヨウ</t>
    </rPh>
    <phoneticPr fontId="4"/>
  </si>
  <si>
    <t xml:space="preserve">①収益的収支比率が令和元年度より増額となったのは、平成30年度淡水化施設の運営を県に移管したことによる総費用の減額、令和元年度繰入金増による総収益の増額が大きい理由である。平成29年度～令和7年度に係る簡易水道等施設管路更新に充てる財源確保のため、今後、収支の経緯を見定めて料金改定の有無を図ることが必要。
④近年は企業債償還が順調に進んでいるため比率が減少しているが、平成30年度より簡易水道等施設管路更新にかかる発行増となった。令和7年まで増加に転じるが収益に対して発行額が過大とならないよう注視する必要がある。
⑤類似団体より高い数値を推移しているものの、給水に係る費用を給水収益で賄えていないことが常態化している。
⑥類似団体と比較して割高である状態が続いたが令和元年度より平均値に近い水準となっている。料金回収率を上げるためにも給水原価を抑えるための取組が必要。
⑦利用率の低さは施設遊休状態の度合を表すが、配水量を勘案した適切な施設規模を把握する必要がある。
⑧類似団体よりも高い比率で推移しているが、効率良く収益に反映させるためにも漏水やメーター不感知などを取り除くことが必要。
</t>
    <rPh sb="31" eb="34">
      <t>タンスイカ</t>
    </rPh>
    <rPh sb="58" eb="59">
      <t>レイ</t>
    </rPh>
    <rPh sb="59" eb="60">
      <t>ワ</t>
    </rPh>
    <rPh sb="60" eb="61">
      <t>ガン</t>
    </rPh>
    <rPh sb="61" eb="62">
      <t>ネン</t>
    </rPh>
    <rPh sb="62" eb="63">
      <t>ド</t>
    </rPh>
    <rPh sb="63" eb="65">
      <t>クリイレ</t>
    </rPh>
    <rPh sb="65" eb="66">
      <t>キン</t>
    </rPh>
    <rPh sb="66" eb="67">
      <t>ゾウ</t>
    </rPh>
    <rPh sb="70" eb="73">
      <t>ソウシュウエキ</t>
    </rPh>
    <rPh sb="74" eb="76">
      <t>ゾウガク</t>
    </rPh>
    <rPh sb="86" eb="88">
      <t>ヘイセイ</t>
    </rPh>
    <rPh sb="90" eb="91">
      <t>ネン</t>
    </rPh>
    <rPh sb="91" eb="92">
      <t>ド</t>
    </rPh>
    <rPh sb="93" eb="94">
      <t>レイ</t>
    </rPh>
    <rPh sb="94" eb="95">
      <t>ワ</t>
    </rPh>
    <rPh sb="96" eb="97">
      <t>ネン</t>
    </rPh>
    <rPh sb="97" eb="98">
      <t>ド</t>
    </rPh>
    <rPh sb="99" eb="100">
      <t>カカ</t>
    </rPh>
    <rPh sb="101" eb="103">
      <t>カンイ</t>
    </rPh>
    <rPh sb="103" eb="105">
      <t>スイドウ</t>
    </rPh>
    <rPh sb="105" eb="106">
      <t>トウ</t>
    </rPh>
    <rPh sb="106" eb="108">
      <t>シセツ</t>
    </rPh>
    <rPh sb="108" eb="110">
      <t>カンロ</t>
    </rPh>
    <rPh sb="110" eb="112">
      <t>コウシン</t>
    </rPh>
    <rPh sb="113" eb="114">
      <t>ア</t>
    </rPh>
    <rPh sb="116" eb="118">
      <t>ザイゲン</t>
    </rPh>
    <rPh sb="118" eb="120">
      <t>カクホ</t>
    </rPh>
    <rPh sb="124" eb="126">
      <t>コンゴ</t>
    </rPh>
    <rPh sb="248" eb="250">
      <t>チュウシ</t>
    </rPh>
    <rPh sb="334" eb="335">
      <t>レイ</t>
    </rPh>
    <rPh sb="335" eb="336">
      <t>ワ</t>
    </rPh>
    <rPh sb="336" eb="338">
      <t>ガンネン</t>
    </rPh>
    <rPh sb="338" eb="339">
      <t>ド</t>
    </rPh>
    <rPh sb="341" eb="343">
      <t>ヘイキン</t>
    </rPh>
    <rPh sb="343" eb="344">
      <t>ネ</t>
    </rPh>
    <rPh sb="345" eb="346">
      <t>チカ</t>
    </rPh>
    <rPh sb="347" eb="349">
      <t>スイジュン</t>
    </rPh>
    <phoneticPr fontId="4"/>
  </si>
  <si>
    <t>　離島という地理的条件から単独運営は難しく、一般会計からの繰入に頼らざるを得ない状況であるが、繰入額を少しでも削減させるための努力を行っていかなければならない。
　平成30年度より水道事業の広域化が実施され、水道料金の改定や管路更新の実施が行われている。これらが各指標にどのような影響を与えるか注視しながら、今後の事業運営をいかに安定的に行っていくか検討する必要がある。</t>
    <rPh sb="1" eb="3">
      <t>リトウ</t>
    </rPh>
    <rPh sb="6" eb="9">
      <t>チリテキ</t>
    </rPh>
    <rPh sb="9" eb="11">
      <t>ジョウケン</t>
    </rPh>
    <rPh sb="13" eb="15">
      <t>タンドク</t>
    </rPh>
    <rPh sb="15" eb="17">
      <t>ウンエイ</t>
    </rPh>
    <rPh sb="18" eb="19">
      <t>ムズカ</t>
    </rPh>
    <rPh sb="22" eb="24">
      <t>イッパン</t>
    </rPh>
    <rPh sb="24" eb="26">
      <t>カイケイ</t>
    </rPh>
    <rPh sb="29" eb="31">
      <t>クリイレ</t>
    </rPh>
    <rPh sb="32" eb="33">
      <t>タヨ</t>
    </rPh>
    <rPh sb="37" eb="38">
      <t>エ</t>
    </rPh>
    <rPh sb="40" eb="42">
      <t>ジョウキョウ</t>
    </rPh>
    <rPh sb="47" eb="49">
      <t>クリイレ</t>
    </rPh>
    <rPh sb="49" eb="50">
      <t>ガク</t>
    </rPh>
    <rPh sb="51" eb="52">
      <t>スコ</t>
    </rPh>
    <rPh sb="55" eb="57">
      <t>サクゲン</t>
    </rPh>
    <rPh sb="63" eb="65">
      <t>ドリョク</t>
    </rPh>
    <rPh sb="66" eb="67">
      <t>オコナ</t>
    </rPh>
    <rPh sb="83" eb="85">
      <t>ヘイセイ</t>
    </rPh>
    <rPh sb="87" eb="89">
      <t>ネンド</t>
    </rPh>
    <rPh sb="91" eb="93">
      <t>スイドウ</t>
    </rPh>
    <rPh sb="93" eb="95">
      <t>ジギョウ</t>
    </rPh>
    <rPh sb="96" eb="99">
      <t>コウイキカ</t>
    </rPh>
    <rPh sb="100" eb="102">
      <t>ジッシ</t>
    </rPh>
    <rPh sb="105" eb="107">
      <t>スイドウ</t>
    </rPh>
    <rPh sb="107" eb="109">
      <t>リョウキン</t>
    </rPh>
    <rPh sb="110" eb="112">
      <t>カイテイ</t>
    </rPh>
    <rPh sb="113" eb="115">
      <t>カンロ</t>
    </rPh>
    <rPh sb="115" eb="117">
      <t>コウシン</t>
    </rPh>
    <rPh sb="118" eb="120">
      <t>ジッシ</t>
    </rPh>
    <rPh sb="121" eb="122">
      <t>オコナ</t>
    </rPh>
    <rPh sb="132" eb="135">
      <t>カクシヒョウ</t>
    </rPh>
    <rPh sb="141" eb="143">
      <t>エイキョウ</t>
    </rPh>
    <rPh sb="144" eb="145">
      <t>アタ</t>
    </rPh>
    <rPh sb="148" eb="150">
      <t>チュウシ</t>
    </rPh>
    <rPh sb="155" eb="157">
      <t>コンゴ</t>
    </rPh>
    <rPh sb="158" eb="160">
      <t>ジギョウ</t>
    </rPh>
    <rPh sb="160" eb="162">
      <t>ウンエイ</t>
    </rPh>
    <rPh sb="166" eb="168">
      <t>アンテイ</t>
    </rPh>
    <rPh sb="168" eb="169">
      <t>テキ</t>
    </rPh>
    <rPh sb="170" eb="171">
      <t>オコナ</t>
    </rPh>
    <rPh sb="176" eb="178">
      <t>ケントウ</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</si>
</sst>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8.5500000000000007</c:v>
                </c:pt>
                <c:pt idx="4">
                  <c:v>0</c:v>
                </c:pt>
              </c:numCache>
            </c:numRef>
          </c:val>
          <c:extLst xmlns:c16r2="http://schemas.microsoft.com/office/drawing/2015/06/chart">
            <c:ext xmlns:c16="http://schemas.microsoft.com/office/drawing/2014/chart" uri="{C3380CC4-5D6E-409C-BE32-E72D297353CC}">
              <c16:uniqueId val="{00000000-7B28-49A2-8BFF-52D344B88E96}"/>
            </c:ext>
          </c:extLst>
        </c:ser>
        <c:dLbls>
          <c:showLegendKey val="0"/>
          <c:showVal val="0"/>
          <c:showCatName val="0"/>
          <c:showSerName val="0"/>
          <c:showPercent val="0"/>
          <c:showBubbleSize val="0"/>
        </c:dLbls>
        <c:gapWidth val="150"/>
        <c:axId val="247315592"/>
        <c:axId val="24731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7B28-49A2-8BFF-52D344B88E96}"/>
            </c:ext>
          </c:extLst>
        </c:ser>
        <c:dLbls>
          <c:showLegendKey val="0"/>
          <c:showVal val="0"/>
          <c:showCatName val="0"/>
          <c:showSerName val="0"/>
          <c:showPercent val="0"/>
          <c:showBubbleSize val="0"/>
        </c:dLbls>
        <c:marker val="1"/>
        <c:smooth val="0"/>
        <c:axId val="247315592"/>
        <c:axId val="247313240"/>
      </c:lineChart>
      <c:dateAx>
        <c:axId val="247315592"/>
        <c:scaling>
          <c:orientation val="minMax"/>
        </c:scaling>
        <c:delete val="1"/>
        <c:axPos val="b"/>
        <c:numFmt formatCode="&quot;H&quot;yy" sourceLinked="1"/>
        <c:majorTickMark val="none"/>
        <c:minorTickMark val="none"/>
        <c:tickLblPos val="none"/>
        <c:crossAx val="247313240"/>
        <c:crosses val="autoZero"/>
        <c:auto val="1"/>
        <c:lblOffset val="100"/>
        <c:baseTimeUnit val="years"/>
      </c:dateAx>
      <c:valAx>
        <c:axId val="2473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46.14</c:v>
                </c:pt>
                <c:pt idx="1">
                  <c:v>38.99</c:v>
                </c:pt>
                <c:pt idx="2">
                  <c:v>41.33</c:v>
                </c:pt>
                <c:pt idx="3">
                  <c:v>38.24</c:v>
                </c:pt>
                <c:pt idx="4">
                  <c:v>38.29</c:v>
                </c:pt>
              </c:numCache>
            </c:numRef>
          </c:val>
          <c:extLst xmlns:c16r2="http://schemas.microsoft.com/office/drawing/2015/06/chart">
            <c:ext xmlns:c16="http://schemas.microsoft.com/office/drawing/2014/chart" uri="{C3380CC4-5D6E-409C-BE32-E72D297353CC}">
              <c16:uniqueId val="{00000000-B88E-462B-98BA-8DD0A11AA278}"/>
            </c:ext>
          </c:extLst>
        </c:ser>
        <c:dLbls>
          <c:showLegendKey val="0"/>
          <c:showVal val="0"/>
          <c:showCatName val="0"/>
          <c:showSerName val="0"/>
          <c:showPercent val="0"/>
          <c:showBubbleSize val="0"/>
        </c:dLbls>
        <c:gapWidth val="150"/>
        <c:axId val="164559600"/>
        <c:axId val="16455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B88E-462B-98BA-8DD0A11AA278}"/>
            </c:ext>
          </c:extLst>
        </c:ser>
        <c:dLbls>
          <c:showLegendKey val="0"/>
          <c:showVal val="0"/>
          <c:showCatName val="0"/>
          <c:showSerName val="0"/>
          <c:showPercent val="0"/>
          <c:showBubbleSize val="0"/>
        </c:dLbls>
        <c:marker val="1"/>
        <c:smooth val="0"/>
        <c:axId val="164559600"/>
        <c:axId val="164559208"/>
      </c:lineChart>
      <c:dateAx>
        <c:axId val="164559600"/>
        <c:scaling>
          <c:orientation val="minMax"/>
        </c:scaling>
        <c:delete val="1"/>
        <c:axPos val="b"/>
        <c:numFmt formatCode="&quot;H&quot;yy" sourceLinked="1"/>
        <c:majorTickMark val="none"/>
        <c:minorTickMark val="none"/>
        <c:tickLblPos val="none"/>
        <c:crossAx val="164559208"/>
        <c:crosses val="autoZero"/>
        <c:auto val="1"/>
        <c:lblOffset val="100"/>
        <c:baseTimeUnit val="years"/>
      </c:dateAx>
      <c:valAx>
        <c:axId val="1645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79.099999999999994</c:v>
                </c:pt>
                <c:pt idx="1">
                  <c:v>80.47</c:v>
                </c:pt>
                <c:pt idx="2">
                  <c:v>81.48</c:v>
                </c:pt>
                <c:pt idx="3">
                  <c:v>79.400000000000006</c:v>
                </c:pt>
                <c:pt idx="4">
                  <c:v>80.02</c:v>
                </c:pt>
              </c:numCache>
            </c:numRef>
          </c:val>
          <c:extLst xmlns:c16r2="http://schemas.microsoft.com/office/drawing/2015/06/chart">
            <c:ext xmlns:c16="http://schemas.microsoft.com/office/drawing/2014/chart" uri="{C3380CC4-5D6E-409C-BE32-E72D297353CC}">
              <c16:uniqueId val="{00000000-25E4-46BC-8CDB-42B1236DE8F1}"/>
            </c:ext>
          </c:extLst>
        </c:ser>
        <c:dLbls>
          <c:showLegendKey val="0"/>
          <c:showVal val="0"/>
          <c:showCatName val="0"/>
          <c:showSerName val="0"/>
          <c:showPercent val="0"/>
          <c:showBubbleSize val="0"/>
        </c:dLbls>
        <c:gapWidth val="150"/>
        <c:axId val="164558032"/>
        <c:axId val="16455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25E4-46BC-8CDB-42B1236DE8F1}"/>
            </c:ext>
          </c:extLst>
        </c:ser>
        <c:dLbls>
          <c:showLegendKey val="0"/>
          <c:showVal val="0"/>
          <c:showCatName val="0"/>
          <c:showSerName val="0"/>
          <c:showPercent val="0"/>
          <c:showBubbleSize val="0"/>
        </c:dLbls>
        <c:marker val="1"/>
        <c:smooth val="0"/>
        <c:axId val="164558032"/>
        <c:axId val="164557640"/>
      </c:lineChart>
      <c:dateAx>
        <c:axId val="164558032"/>
        <c:scaling>
          <c:orientation val="minMax"/>
        </c:scaling>
        <c:delete val="1"/>
        <c:axPos val="b"/>
        <c:numFmt formatCode="&quot;H&quot;yy" sourceLinked="1"/>
        <c:majorTickMark val="none"/>
        <c:minorTickMark val="none"/>
        <c:tickLblPos val="none"/>
        <c:crossAx val="164557640"/>
        <c:crosses val="autoZero"/>
        <c:auto val="1"/>
        <c:lblOffset val="100"/>
        <c:baseTimeUnit val="years"/>
      </c:dateAx>
      <c:valAx>
        <c:axId val="16455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79.819999999999993</c:v>
                </c:pt>
                <c:pt idx="1">
                  <c:v>96.56</c:v>
                </c:pt>
                <c:pt idx="2">
                  <c:v>73.930000000000007</c:v>
                </c:pt>
                <c:pt idx="3">
                  <c:v>79.290000000000006</c:v>
                </c:pt>
                <c:pt idx="4">
                  <c:v>178.79</c:v>
                </c:pt>
              </c:numCache>
            </c:numRef>
          </c:val>
          <c:extLst xmlns:c16r2="http://schemas.microsoft.com/office/drawing/2015/06/chart">
            <c:ext xmlns:c16="http://schemas.microsoft.com/office/drawing/2014/chart" uri="{C3380CC4-5D6E-409C-BE32-E72D297353CC}">
              <c16:uniqueId val="{00000000-3BDA-430F-9A64-6462CFC64DCD}"/>
            </c:ext>
          </c:extLst>
        </c:ser>
        <c:dLbls>
          <c:showLegendKey val="0"/>
          <c:showVal val="0"/>
          <c:showCatName val="0"/>
          <c:showSerName val="0"/>
          <c:showPercent val="0"/>
          <c:showBubbleSize val="0"/>
        </c:dLbls>
        <c:gapWidth val="150"/>
        <c:axId val="249593728"/>
        <c:axId val="2495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3BDA-430F-9A64-6462CFC64DCD}"/>
            </c:ext>
          </c:extLst>
        </c:ser>
        <c:dLbls>
          <c:showLegendKey val="0"/>
          <c:showVal val="0"/>
          <c:showCatName val="0"/>
          <c:showSerName val="0"/>
          <c:showPercent val="0"/>
          <c:showBubbleSize val="0"/>
        </c:dLbls>
        <c:marker val="1"/>
        <c:smooth val="0"/>
        <c:axId val="249593728"/>
        <c:axId val="249595296"/>
      </c:lineChart>
      <c:dateAx>
        <c:axId val="249593728"/>
        <c:scaling>
          <c:orientation val="minMax"/>
        </c:scaling>
        <c:delete val="1"/>
        <c:axPos val="b"/>
        <c:numFmt formatCode="&quot;H&quot;yy" sourceLinked="1"/>
        <c:majorTickMark val="none"/>
        <c:minorTickMark val="none"/>
        <c:tickLblPos val="none"/>
        <c:crossAx val="249595296"/>
        <c:crosses val="autoZero"/>
        <c:auto val="1"/>
        <c:lblOffset val="100"/>
        <c:baseTimeUnit val="years"/>
      </c:dateAx>
      <c:valAx>
        <c:axId val="2495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A-4501-BE40-2E765FED05B8}"/>
            </c:ext>
          </c:extLst>
        </c:ser>
        <c:dLbls>
          <c:showLegendKey val="0"/>
          <c:showVal val="0"/>
          <c:showCatName val="0"/>
          <c:showSerName val="0"/>
          <c:showPercent val="0"/>
          <c:showBubbleSize val="0"/>
        </c:dLbls>
        <c:gapWidth val="150"/>
        <c:axId val="249593336"/>
        <c:axId val="24959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A-4501-BE40-2E765FED05B8}"/>
            </c:ext>
          </c:extLst>
        </c:ser>
        <c:dLbls>
          <c:showLegendKey val="0"/>
          <c:showVal val="0"/>
          <c:showCatName val="0"/>
          <c:showSerName val="0"/>
          <c:showPercent val="0"/>
          <c:showBubbleSize val="0"/>
        </c:dLbls>
        <c:marker val="1"/>
        <c:smooth val="0"/>
        <c:axId val="249593336"/>
        <c:axId val="249594904"/>
      </c:lineChart>
      <c:dateAx>
        <c:axId val="249593336"/>
        <c:scaling>
          <c:orientation val="minMax"/>
        </c:scaling>
        <c:delete val="1"/>
        <c:axPos val="b"/>
        <c:numFmt formatCode="&quot;H&quot;yy" sourceLinked="1"/>
        <c:majorTickMark val="none"/>
        <c:minorTickMark val="none"/>
        <c:tickLblPos val="none"/>
        <c:crossAx val="249594904"/>
        <c:crosses val="autoZero"/>
        <c:auto val="1"/>
        <c:lblOffset val="100"/>
        <c:baseTimeUnit val="years"/>
      </c:dateAx>
      <c:valAx>
        <c:axId val="24959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F6-46C8-8700-669857340E35}"/>
            </c:ext>
          </c:extLst>
        </c:ser>
        <c:dLbls>
          <c:showLegendKey val="0"/>
          <c:showVal val="0"/>
          <c:showCatName val="0"/>
          <c:showSerName val="0"/>
          <c:showPercent val="0"/>
          <c:showBubbleSize val="0"/>
        </c:dLbls>
        <c:gapWidth val="150"/>
        <c:axId val="249557256"/>
        <c:axId val="24955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F6-46C8-8700-669857340E35}"/>
            </c:ext>
          </c:extLst>
        </c:ser>
        <c:dLbls>
          <c:showLegendKey val="0"/>
          <c:showVal val="0"/>
          <c:showCatName val="0"/>
          <c:showSerName val="0"/>
          <c:showPercent val="0"/>
          <c:showBubbleSize val="0"/>
        </c:dLbls>
        <c:marker val="1"/>
        <c:smooth val="0"/>
        <c:axId val="249557256"/>
        <c:axId val="249556472"/>
      </c:lineChart>
      <c:dateAx>
        <c:axId val="249557256"/>
        <c:scaling>
          <c:orientation val="minMax"/>
        </c:scaling>
        <c:delete val="1"/>
        <c:axPos val="b"/>
        <c:numFmt formatCode="&quot;H&quot;yy" sourceLinked="1"/>
        <c:majorTickMark val="none"/>
        <c:minorTickMark val="none"/>
        <c:tickLblPos val="none"/>
        <c:crossAx val="249556472"/>
        <c:crosses val="autoZero"/>
        <c:auto val="1"/>
        <c:lblOffset val="100"/>
        <c:baseTimeUnit val="years"/>
      </c:dateAx>
      <c:valAx>
        <c:axId val="2495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40-4E27-A626-094A6D0AF5E0}"/>
            </c:ext>
          </c:extLst>
        </c:ser>
        <c:dLbls>
          <c:showLegendKey val="0"/>
          <c:showVal val="0"/>
          <c:showCatName val="0"/>
          <c:showSerName val="0"/>
          <c:showPercent val="0"/>
          <c:showBubbleSize val="0"/>
        </c:dLbls>
        <c:gapWidth val="150"/>
        <c:axId val="249558432"/>
        <c:axId val="24955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40-4E27-A626-094A6D0AF5E0}"/>
            </c:ext>
          </c:extLst>
        </c:ser>
        <c:dLbls>
          <c:showLegendKey val="0"/>
          <c:showVal val="0"/>
          <c:showCatName val="0"/>
          <c:showSerName val="0"/>
          <c:showPercent val="0"/>
          <c:showBubbleSize val="0"/>
        </c:dLbls>
        <c:marker val="1"/>
        <c:smooth val="0"/>
        <c:axId val="249558432"/>
        <c:axId val="249558040"/>
      </c:lineChart>
      <c:dateAx>
        <c:axId val="249558432"/>
        <c:scaling>
          <c:orientation val="minMax"/>
        </c:scaling>
        <c:delete val="1"/>
        <c:axPos val="b"/>
        <c:numFmt formatCode="&quot;H&quot;yy" sourceLinked="1"/>
        <c:majorTickMark val="none"/>
        <c:minorTickMark val="none"/>
        <c:tickLblPos val="none"/>
        <c:crossAx val="249558040"/>
        <c:crosses val="autoZero"/>
        <c:auto val="1"/>
        <c:lblOffset val="100"/>
        <c:baseTimeUnit val="years"/>
      </c:dateAx>
      <c:valAx>
        <c:axId val="2495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BA-495D-AF5B-BF8D1786D3A8}"/>
            </c:ext>
          </c:extLst>
        </c:ser>
        <c:dLbls>
          <c:showLegendKey val="0"/>
          <c:showVal val="0"/>
          <c:showCatName val="0"/>
          <c:showSerName val="0"/>
          <c:showPercent val="0"/>
          <c:showBubbleSize val="0"/>
        </c:dLbls>
        <c:gapWidth val="150"/>
        <c:axId val="243127504"/>
        <c:axId val="2431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BA-495D-AF5B-BF8D1786D3A8}"/>
            </c:ext>
          </c:extLst>
        </c:ser>
        <c:dLbls>
          <c:showLegendKey val="0"/>
          <c:showVal val="0"/>
          <c:showCatName val="0"/>
          <c:showSerName val="0"/>
          <c:showPercent val="0"/>
          <c:showBubbleSize val="0"/>
        </c:dLbls>
        <c:marker val="1"/>
        <c:smooth val="0"/>
        <c:axId val="243127504"/>
        <c:axId val="243126720"/>
      </c:lineChart>
      <c:dateAx>
        <c:axId val="243127504"/>
        <c:scaling>
          <c:orientation val="minMax"/>
        </c:scaling>
        <c:delete val="1"/>
        <c:axPos val="b"/>
        <c:numFmt formatCode="&quot;H&quot;yy" sourceLinked="1"/>
        <c:majorTickMark val="none"/>
        <c:minorTickMark val="none"/>
        <c:tickLblPos val="none"/>
        <c:crossAx val="243126720"/>
        <c:crosses val="autoZero"/>
        <c:auto val="1"/>
        <c:lblOffset val="100"/>
        <c:baseTimeUnit val="years"/>
      </c:dateAx>
      <c:valAx>
        <c:axId val="2431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2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310.18</c:v>
                </c:pt>
                <c:pt idx="1">
                  <c:v>321.32</c:v>
                </c:pt>
                <c:pt idx="2">
                  <c:v>308.42</c:v>
                </c:pt>
                <c:pt idx="3">
                  <c:v>772.36</c:v>
                </c:pt>
                <c:pt idx="4">
                  <c:v>757.8</c:v>
                </c:pt>
              </c:numCache>
            </c:numRef>
          </c:val>
          <c:extLst xmlns:c16r2="http://schemas.microsoft.com/office/drawing/2015/06/chart">
            <c:ext xmlns:c16="http://schemas.microsoft.com/office/drawing/2014/chart" uri="{C3380CC4-5D6E-409C-BE32-E72D297353CC}">
              <c16:uniqueId val="{00000000-8C66-4467-BA16-958D01E9C443}"/>
            </c:ext>
          </c:extLst>
        </c:ser>
        <c:dLbls>
          <c:showLegendKey val="0"/>
          <c:showVal val="0"/>
          <c:showCatName val="0"/>
          <c:showSerName val="0"/>
          <c:showPercent val="0"/>
          <c:showBubbleSize val="0"/>
        </c:dLbls>
        <c:gapWidth val="150"/>
        <c:axId val="243128680"/>
        <c:axId val="2431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8C66-4467-BA16-958D01E9C443}"/>
            </c:ext>
          </c:extLst>
        </c:ser>
        <c:dLbls>
          <c:showLegendKey val="0"/>
          <c:showVal val="0"/>
          <c:showCatName val="0"/>
          <c:showSerName val="0"/>
          <c:showPercent val="0"/>
          <c:showBubbleSize val="0"/>
        </c:dLbls>
        <c:marker val="1"/>
        <c:smooth val="0"/>
        <c:axId val="243128680"/>
        <c:axId val="243128288"/>
      </c:lineChart>
      <c:dateAx>
        <c:axId val="243128680"/>
        <c:scaling>
          <c:orientation val="minMax"/>
        </c:scaling>
        <c:delete val="1"/>
        <c:axPos val="b"/>
        <c:numFmt formatCode="&quot;H&quot;yy" sourceLinked="1"/>
        <c:majorTickMark val="none"/>
        <c:minorTickMark val="none"/>
        <c:tickLblPos val="none"/>
        <c:crossAx val="243128288"/>
        <c:crosses val="autoZero"/>
        <c:auto val="1"/>
        <c:lblOffset val="100"/>
        <c:baseTimeUnit val="years"/>
      </c:dateAx>
      <c:valAx>
        <c:axId val="2431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12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55.79</c:v>
                </c:pt>
                <c:pt idx="1">
                  <c:v>63.76</c:v>
                </c:pt>
                <c:pt idx="2">
                  <c:v>48.89</c:v>
                </c:pt>
                <c:pt idx="3">
                  <c:v>55.23</c:v>
                </c:pt>
                <c:pt idx="4">
                  <c:v>63.36</c:v>
                </c:pt>
              </c:numCache>
            </c:numRef>
          </c:val>
          <c:extLst xmlns:c16r2="http://schemas.microsoft.com/office/drawing/2015/06/chart">
            <c:ext xmlns:c16="http://schemas.microsoft.com/office/drawing/2014/chart" uri="{C3380CC4-5D6E-409C-BE32-E72D297353CC}">
              <c16:uniqueId val="{00000000-29B7-4DA0-BF2F-2EAC099AF54A}"/>
            </c:ext>
          </c:extLst>
        </c:ser>
        <c:dLbls>
          <c:showLegendKey val="0"/>
          <c:showVal val="0"/>
          <c:showCatName val="0"/>
          <c:showSerName val="0"/>
          <c:showPercent val="0"/>
          <c:showBubbleSize val="0"/>
        </c:dLbls>
        <c:gapWidth val="150"/>
        <c:axId val="166796112"/>
        <c:axId val="16679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29B7-4DA0-BF2F-2EAC099AF54A}"/>
            </c:ext>
          </c:extLst>
        </c:ser>
        <c:dLbls>
          <c:showLegendKey val="0"/>
          <c:showVal val="0"/>
          <c:showCatName val="0"/>
          <c:showSerName val="0"/>
          <c:showPercent val="0"/>
          <c:showBubbleSize val="0"/>
        </c:dLbls>
        <c:marker val="1"/>
        <c:smooth val="0"/>
        <c:axId val="166796112"/>
        <c:axId val="166795720"/>
      </c:lineChart>
      <c:dateAx>
        <c:axId val="166796112"/>
        <c:scaling>
          <c:orientation val="minMax"/>
        </c:scaling>
        <c:delete val="1"/>
        <c:axPos val="b"/>
        <c:numFmt formatCode="&quot;H&quot;yy" sourceLinked="1"/>
        <c:majorTickMark val="none"/>
        <c:minorTickMark val="none"/>
        <c:tickLblPos val="none"/>
        <c:crossAx val="166795720"/>
        <c:crosses val="autoZero"/>
        <c:auto val="1"/>
        <c:lblOffset val="100"/>
        <c:baseTimeUnit val="years"/>
      </c:dateAx>
      <c:valAx>
        <c:axId val="16679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769.56</c:v>
                </c:pt>
                <c:pt idx="1">
                  <c:v>685.12</c:v>
                </c:pt>
                <c:pt idx="2">
                  <c:v>863.17</c:v>
                </c:pt>
                <c:pt idx="3">
                  <c:v>488.52</c:v>
                </c:pt>
                <c:pt idx="4">
                  <c:v>406.84</c:v>
                </c:pt>
              </c:numCache>
            </c:numRef>
          </c:val>
          <c:extLst xmlns:c16r2="http://schemas.microsoft.com/office/drawing/2015/06/chart">
            <c:ext xmlns:c16="http://schemas.microsoft.com/office/drawing/2014/chart" uri="{C3380CC4-5D6E-409C-BE32-E72D297353CC}">
              <c16:uniqueId val="{00000000-243F-45CE-9449-26A60981D310}"/>
            </c:ext>
          </c:extLst>
        </c:ser>
        <c:dLbls>
          <c:showLegendKey val="0"/>
          <c:showVal val="0"/>
          <c:showCatName val="0"/>
          <c:showSerName val="0"/>
          <c:showPercent val="0"/>
          <c:showBubbleSize val="0"/>
        </c:dLbls>
        <c:gapWidth val="150"/>
        <c:axId val="166794152"/>
        <c:axId val="16679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243F-45CE-9449-26A60981D310}"/>
            </c:ext>
          </c:extLst>
        </c:ser>
        <c:dLbls>
          <c:showLegendKey val="0"/>
          <c:showVal val="0"/>
          <c:showCatName val="0"/>
          <c:showSerName val="0"/>
          <c:showPercent val="0"/>
          <c:showBubbleSize val="0"/>
        </c:dLbls>
        <c:marker val="1"/>
        <c:smooth val="0"/>
        <c:axId val="166794152"/>
        <c:axId val="166793368"/>
      </c:lineChart>
      <c:dateAx>
        <c:axId val="166794152"/>
        <c:scaling>
          <c:orientation val="minMax"/>
        </c:scaling>
        <c:delete val="1"/>
        <c:axPos val="b"/>
        <c:numFmt formatCode="&quot;H&quot;yy" sourceLinked="1"/>
        <c:majorTickMark val="none"/>
        <c:minorTickMark val="none"/>
        <c:tickLblPos val="none"/>
        <c:crossAx val="166793368"/>
        <c:crosses val="autoZero"/>
        <c:auto val="1"/>
        <c:lblOffset val="100"/>
        <c:baseTimeUnit val="years"/>
      </c:dateAx>
      <c:valAx>
        <c:axId val="16679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12" sqref="A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粟国村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696</v>
      </c>
      <c r="AM8" s="51"/>
      <c r="AN8" s="51"/>
      <c r="AO8" s="51"/>
      <c r="AP8" s="51"/>
      <c r="AQ8" s="51"/>
      <c r="AR8" s="51"/>
      <c r="AS8" s="51"/>
      <c r="AT8" s="47">
        <f>データ!$S$6</f>
        <v>7.65</v>
      </c>
      <c r="AU8" s="47"/>
      <c r="AV8" s="47"/>
      <c r="AW8" s="47"/>
      <c r="AX8" s="47"/>
      <c r="AY8" s="47"/>
      <c r="AZ8" s="47"/>
      <c r="BA8" s="47"/>
      <c r="BB8" s="47">
        <f>データ!$T$6</f>
        <v>90.98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3840</v>
      </c>
      <c r="X10" s="51"/>
      <c r="Y10" s="51"/>
      <c r="Z10" s="51"/>
      <c r="AA10" s="51"/>
      <c r="AB10" s="51"/>
      <c r="AC10" s="51"/>
      <c r="AD10" s="2"/>
      <c r="AE10" s="2"/>
      <c r="AF10" s="2"/>
      <c r="AG10" s="2"/>
      <c r="AH10" s="2"/>
      <c r="AI10" s="2"/>
      <c r="AJ10" s="2"/>
      <c r="AK10" s="2"/>
      <c r="AL10" s="51">
        <f>データ!$U$6</f>
        <v>685</v>
      </c>
      <c r="AM10" s="51"/>
      <c r="AN10" s="51"/>
      <c r="AO10" s="51"/>
      <c r="AP10" s="51"/>
      <c r="AQ10" s="51"/>
      <c r="AR10" s="51"/>
      <c r="AS10" s="51"/>
      <c r="AT10" s="47">
        <f>データ!$V$6</f>
        <v>7.65</v>
      </c>
      <c r="AU10" s="47"/>
      <c r="AV10" s="47"/>
      <c r="AW10" s="47"/>
      <c r="AX10" s="47"/>
      <c r="AY10" s="47"/>
      <c r="AZ10" s="47"/>
      <c r="BA10" s="47"/>
      <c r="BB10" s="47">
        <f>データ!$W$6</f>
        <v>89.54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SG52ELk1ZWznxprp5Ob56GbFYcPW30BtBOX/mcHmAfP18K1N9XhucrfIGKBgU52e6IvVHBGJYsd2KYexTEqbfg==" saltValue="q6TJpBpOxRIAQcZdRP36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fitToHeight="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473553</v>
      </c>
      <c r="D6" s="34">
        <f t="shared" si="3"/>
        <v>47</v>
      </c>
      <c r="E6" s="34">
        <f t="shared" si="3"/>
        <v>1</v>
      </c>
      <c r="F6" s="34">
        <f t="shared" si="3"/>
        <v>0</v>
      </c>
      <c r="G6" s="34">
        <f t="shared" si="3"/>
        <v>0</v>
      </c>
      <c r="H6" s="34" t="str">
        <f t="shared" si="3"/>
        <v>沖縄県　粟国村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3840</v>
      </c>
      <c r="R6" s="35">
        <f t="shared" si="3"/>
        <v>696</v>
      </c>
      <c r="S6" s="35">
        <f t="shared" si="3"/>
        <v>7.65</v>
      </c>
      <c r="T6" s="35">
        <f t="shared" si="3"/>
        <v>90.98</v>
      </c>
      <c r="U6" s="35">
        <f t="shared" si="3"/>
        <v>685</v>
      </c>
      <c r="V6" s="35">
        <f t="shared" si="3"/>
        <v>7.65</v>
      </c>
      <c r="W6" s="35">
        <f t="shared" si="3"/>
        <v>89.54</v>
      </c>
      <c r="X6" s="36">
        <f>IF(X7="",NA(),X7)</f>
        <v>79.819999999999993</v>
      </c>
      <c r="Y6" s="36">
        <f t="shared" ref="Y6:AG6" si="4">IF(Y7="",NA(),Y7)</f>
        <v>96.56</v>
      </c>
      <c r="Z6" s="36">
        <f t="shared" si="4"/>
        <v>73.930000000000007</v>
      </c>
      <c r="AA6" s="36">
        <f t="shared" si="4"/>
        <v>79.290000000000006</v>
      </c>
      <c r="AB6" s="36">
        <f t="shared" si="4"/>
        <v>178.79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310.18</v>
      </c>
      <c r="BF6" s="36">
        <f t="shared" ref="BF6:BN6" si="7">IF(BF7="",NA(),BF7)</f>
        <v>321.32</v>
      </c>
      <c r="BG6" s="36">
        <f t="shared" si="7"/>
        <v>308.42</v>
      </c>
      <c r="BH6" s="36">
        <f t="shared" si="7"/>
        <v>772.36</v>
      </c>
      <c r="BI6" s="36">
        <f t="shared" si="7"/>
        <v>757.8</v>
      </c>
      <c r="BJ6" s="36">
        <f t="shared" si="7"/>
        <v>1510.14</v>
      </c>
      <c r="BK6" s="36">
        <f t="shared" si="7"/>
        <v>1595.62</v>
      </c>
      <c r="BL6" s="36">
        <f t="shared" si="7"/>
        <v>1302.33</v>
      </c>
      <c r="BM6" s="36">
        <f t="shared" si="7"/>
        <v>1274.21</v>
      </c>
      <c r="BN6" s="36">
        <f t="shared" si="7"/>
        <v>1183.92</v>
      </c>
      <c r="BO6" s="35" t="str">
        <f>IF(BO7="","",IF(BO7="-","【-】","【"&amp;SUBSTITUTE(TEXT(BO7,"#,##0.00"),"-","△")&amp;"】"))</f>
        <v>【1,084.05】</v>
      </c>
      <c r="BP6" s="36">
        <f>IF(BP7="",NA(),BP7)</f>
        <v>55.79</v>
      </c>
      <c r="BQ6" s="36">
        <f t="shared" ref="BQ6:BY6" si="8">IF(BQ7="",NA(),BQ7)</f>
        <v>63.76</v>
      </c>
      <c r="BR6" s="36">
        <f t="shared" si="8"/>
        <v>48.89</v>
      </c>
      <c r="BS6" s="36">
        <f t="shared" si="8"/>
        <v>55.23</v>
      </c>
      <c r="BT6" s="36">
        <f t="shared" si="8"/>
        <v>63.36</v>
      </c>
      <c r="BU6" s="36">
        <f t="shared" si="8"/>
        <v>22.67</v>
      </c>
      <c r="BV6" s="36">
        <f t="shared" si="8"/>
        <v>37.92</v>
      </c>
      <c r="BW6" s="36">
        <f t="shared" si="8"/>
        <v>40.89</v>
      </c>
      <c r="BX6" s="36">
        <f t="shared" si="8"/>
        <v>41.25</v>
      </c>
      <c r="BY6" s="36">
        <f t="shared" si="8"/>
        <v>42.5</v>
      </c>
      <c r="BZ6" s="35" t="str">
        <f>IF(BZ7="","",IF(BZ7="-","【-】","【"&amp;SUBSTITUTE(TEXT(BZ7,"#,##0.00"),"-","△")&amp;"】"))</f>
        <v>【53.46】</v>
      </c>
      <c r="CA6" s="36">
        <f>IF(CA7="",NA(),CA7)</f>
        <v>769.56</v>
      </c>
      <c r="CB6" s="36">
        <f t="shared" ref="CB6:CJ6" si="9">IF(CB7="",NA(),CB7)</f>
        <v>685.12</v>
      </c>
      <c r="CC6" s="36">
        <f t="shared" si="9"/>
        <v>863.17</v>
      </c>
      <c r="CD6" s="36">
        <f t="shared" si="9"/>
        <v>488.52</v>
      </c>
      <c r="CE6" s="36">
        <f t="shared" si="9"/>
        <v>406.84</v>
      </c>
      <c r="CF6" s="36">
        <f t="shared" si="9"/>
        <v>789.62</v>
      </c>
      <c r="CG6" s="36">
        <f t="shared" si="9"/>
        <v>423.18</v>
      </c>
      <c r="CH6" s="36">
        <f t="shared" si="9"/>
        <v>383.2</v>
      </c>
      <c r="CI6" s="36">
        <f t="shared" si="9"/>
        <v>383.25</v>
      </c>
      <c r="CJ6" s="36">
        <f t="shared" si="9"/>
        <v>377.72</v>
      </c>
      <c r="CK6" s="35" t="str">
        <f>IF(CK7="","",IF(CK7="-","【-】","【"&amp;SUBSTITUTE(TEXT(CK7,"#,##0.00"),"-","△")&amp;"】"))</f>
        <v>【300.47】</v>
      </c>
      <c r="CL6" s="36">
        <f>IF(CL7="",NA(),CL7)</f>
        <v>46.14</v>
      </c>
      <c r="CM6" s="36">
        <f t="shared" ref="CM6:CU6" si="10">IF(CM7="",NA(),CM7)</f>
        <v>38.99</v>
      </c>
      <c r="CN6" s="36">
        <f t="shared" si="10"/>
        <v>41.33</v>
      </c>
      <c r="CO6" s="36">
        <f t="shared" si="10"/>
        <v>38.24</v>
      </c>
      <c r="CP6" s="36">
        <f t="shared" si="10"/>
        <v>38.29</v>
      </c>
      <c r="CQ6" s="36">
        <f t="shared" si="10"/>
        <v>48.7</v>
      </c>
      <c r="CR6" s="36">
        <f t="shared" si="10"/>
        <v>46.9</v>
      </c>
      <c r="CS6" s="36">
        <f t="shared" si="10"/>
        <v>47.95</v>
      </c>
      <c r="CT6" s="36">
        <f t="shared" si="10"/>
        <v>48.26</v>
      </c>
      <c r="CU6" s="36">
        <f t="shared" si="10"/>
        <v>48.01</v>
      </c>
      <c r="CV6" s="35" t="str">
        <f>IF(CV7="","",IF(CV7="-","【-】","【"&amp;SUBSTITUTE(TEXT(CV7,"#,##0.00"),"-","△")&amp;"】"))</f>
        <v>【54.90】</v>
      </c>
      <c r="CW6" s="36">
        <f>IF(CW7="",NA(),CW7)</f>
        <v>79.099999999999994</v>
      </c>
      <c r="CX6" s="36">
        <f t="shared" ref="CX6:DF6" si="11">IF(CX7="",NA(),CX7)</f>
        <v>80.47</v>
      </c>
      <c r="CY6" s="36">
        <f t="shared" si="11"/>
        <v>81.48</v>
      </c>
      <c r="CZ6" s="36">
        <f t="shared" si="11"/>
        <v>79.400000000000006</v>
      </c>
      <c r="DA6" s="36">
        <f t="shared" si="11"/>
        <v>80.02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8.5500000000000007</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473553</v>
      </c>
      <c r="D7" s="38">
        <v>47</v>
      </c>
      <c r="E7" s="38">
        <v>1</v>
      </c>
      <c r="F7" s="38">
        <v>0</v>
      </c>
      <c r="G7" s="38">
        <v>0</v>
      </c>
      <c r="H7" s="38" t="s">
        <v>96</v>
      </c>
      <c r="I7" s="38" t="s">
        <v>97</v>
      </c>
      <c r="J7" s="38" t="s">
        <v>98</v>
      </c>
      <c r="K7" s="38" t="s">
        <v>99</v>
      </c>
      <c r="L7" s="38" t="s">
        <v>100</v>
      </c>
      <c r="M7" s="38" t="s">
        <v>101</v>
      </c>
      <c r="N7" s="39" t="s">
        <v>102</v>
      </c>
      <c r="O7" s="39" t="s">
        <v>103</v>
      </c>
      <c r="P7" s="39">
        <v>100</v>
      </c>
      <c r="Q7" s="39">
        <v>3840</v>
      </c>
      <c r="R7" s="39">
        <v>696</v>
      </c>
      <c r="S7" s="39">
        <v>7.65</v>
      </c>
      <c r="T7" s="39">
        <v>90.98</v>
      </c>
      <c r="U7" s="39">
        <v>685</v>
      </c>
      <c r="V7" s="39">
        <v>7.65</v>
      </c>
      <c r="W7" s="39">
        <v>89.54</v>
      </c>
      <c r="X7" s="39">
        <v>79.819999999999993</v>
      </c>
      <c r="Y7" s="39">
        <v>96.56</v>
      </c>
      <c r="Z7" s="39">
        <v>73.930000000000007</v>
      </c>
      <c r="AA7" s="39">
        <v>79.290000000000006</v>
      </c>
      <c r="AB7" s="39">
        <v>178.79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310.18</v>
      </c>
      <c r="BF7" s="39">
        <v>321.32</v>
      </c>
      <c r="BG7" s="39">
        <v>308.42</v>
      </c>
      <c r="BH7" s="39">
        <v>772.36</v>
      </c>
      <c r="BI7" s="39">
        <v>757.8</v>
      </c>
      <c r="BJ7" s="39">
        <v>1510.14</v>
      </c>
      <c r="BK7" s="39">
        <v>1595.62</v>
      </c>
      <c r="BL7" s="39">
        <v>1302.33</v>
      </c>
      <c r="BM7" s="39">
        <v>1274.21</v>
      </c>
      <c r="BN7" s="39">
        <v>1183.92</v>
      </c>
      <c r="BO7" s="39">
        <v>1084.05</v>
      </c>
      <c r="BP7" s="39">
        <v>55.79</v>
      </c>
      <c r="BQ7" s="39">
        <v>63.76</v>
      </c>
      <c r="BR7" s="39">
        <v>48.89</v>
      </c>
      <c r="BS7" s="39">
        <v>55.23</v>
      </c>
      <c r="BT7" s="39">
        <v>63.36</v>
      </c>
      <c r="BU7" s="39">
        <v>22.67</v>
      </c>
      <c r="BV7" s="39">
        <v>37.92</v>
      </c>
      <c r="BW7" s="39">
        <v>40.89</v>
      </c>
      <c r="BX7" s="39">
        <v>41.25</v>
      </c>
      <c r="BY7" s="39">
        <v>42.5</v>
      </c>
      <c r="BZ7" s="39">
        <v>53.46</v>
      </c>
      <c r="CA7" s="39">
        <v>769.56</v>
      </c>
      <c r="CB7" s="39">
        <v>685.12</v>
      </c>
      <c r="CC7" s="39">
        <v>863.17</v>
      </c>
      <c r="CD7" s="39">
        <v>488.52</v>
      </c>
      <c r="CE7" s="39">
        <v>406.84</v>
      </c>
      <c r="CF7" s="39">
        <v>789.62</v>
      </c>
      <c r="CG7" s="39">
        <v>423.18</v>
      </c>
      <c r="CH7" s="39">
        <v>383.2</v>
      </c>
      <c r="CI7" s="39">
        <v>383.25</v>
      </c>
      <c r="CJ7" s="39">
        <v>377.72</v>
      </c>
      <c r="CK7" s="39">
        <v>300.47000000000003</v>
      </c>
      <c r="CL7" s="39">
        <v>46.14</v>
      </c>
      <c r="CM7" s="39">
        <v>38.99</v>
      </c>
      <c r="CN7" s="39">
        <v>41.33</v>
      </c>
      <c r="CO7" s="39">
        <v>38.24</v>
      </c>
      <c r="CP7" s="39">
        <v>38.29</v>
      </c>
      <c r="CQ7" s="39">
        <v>48.7</v>
      </c>
      <c r="CR7" s="39">
        <v>46.9</v>
      </c>
      <c r="CS7" s="39">
        <v>47.95</v>
      </c>
      <c r="CT7" s="39">
        <v>48.26</v>
      </c>
      <c r="CU7" s="39">
        <v>48.01</v>
      </c>
      <c r="CV7" s="39">
        <v>54.9</v>
      </c>
      <c r="CW7" s="39">
        <v>79.099999999999994</v>
      </c>
      <c r="CX7" s="39">
        <v>80.47</v>
      </c>
      <c r="CY7" s="39">
        <v>81.48</v>
      </c>
      <c r="CZ7" s="39">
        <v>79.400000000000006</v>
      </c>
      <c r="DA7" s="39">
        <v>80.02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8.5500000000000007</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2021-01-25T07:45:11Z</cp:lastPrinted>
  <dcterms:created xsi:type="dcterms:W3CDTF">2020-12-04T02:23:29Z</dcterms:created>
  <dcterms:modified xsi:type="dcterms:W3CDTF">2021-01-26T02:45:44Z</dcterms:modified>
  <cp:category/>
</cp:coreProperties>
</file>