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mami\Desktop\提出書類\"/>
    </mc:Choice>
  </mc:AlternateContent>
  <workbookProtection workbookAlgorithmName="SHA-512" workbookHashValue="S7WAoksv7hRzJYzdzC941G3LZhOX6NyHPXncctMnqLW8+qSAotD2uxKBepDojLk7kHGu5tmU6OjtMmTUpHnEPw==" workbookSaltValue="5ruhyAyMbI+L7CikBjHl+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<sst xmlns="http://schemas.openxmlformats.org/spreadsheetml/2006/main" count="236" uniqueCount="120">
  <si>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</si>
  <si>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</si>
  <si>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</si>
  <si>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</si>
  <si>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</si>
  <si>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</si>
  <si>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</si>
  <si>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</si>
  <si>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</si>
  <si>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</si>
  <si>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</si>
  <si>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</si>
  <si>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</si>
  <si>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</si>
  <si>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</si>
  <si>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</si>
  <si>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</si>
  <si>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</si>
  <si>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</si>
  <si>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</si>
  <si>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</si>
  <si>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</si>
  <si>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</si>
  <si>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</si>
  <si>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</si>
  <si>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</si>
  <si>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</si>
  <si>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</si>
  <si>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</si>
  <si>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</si>
  <si>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</si>
  <si>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</si>
  <si>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</si>
  <si>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</si>
  <si>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</si>
  <si>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</si>
  <si>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</si>
  <si>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</si>
  <si>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</si>
  <si>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</si>
  <si>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</si>
  <si>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</si>
  <si>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</si>
  <si>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</si>
  <si>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</si>
  <si>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</si>
  <si>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</si>
  <si>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</si>
  <si>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</si>
  <si>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</si>
  <si>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</si>
  <si>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</si>
  <si>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</si>
  <si>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</si>
  <si>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</si>
  <si>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</si>
  <si>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</si>
  <si>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</si>
  <si>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</si>
  <si>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</si>
  <si>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</si>
  <si>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</si>
  <si>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</si>
  <si>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</si>
  <si>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</si>
  <si>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</si>
  <si>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</si>
  <si>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</si>
  <si>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</si>
  <si>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</si>
  <si>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</si>
  <si>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</si>
  <si>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</si>
  <si>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</si>
  <si>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</si>
  <si>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</si>
  <si>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</si>
  <si>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</si>
  <si>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</si>
  <si>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</si>
  <si>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</si>
  <si>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</si>
  <si>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</si>
  <si>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</si>
  <si>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</si>
  <si>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</si>
  <si>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</si>
  <si>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</si>
  <si>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</si>
  <si>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</si>
  <si>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</si>
  <si>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</si>
  <si>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</si>
  <si>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</si>
  <si>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</si>
  <si>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</si>
  <si>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</si>
  <si>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</si>
  <si>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座間味村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</si>
  <si>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</si>
  <si>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</si>
  <si>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</si>
  <si>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</si>
  <si>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</si>
  <si>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</si>
  <si>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</si>
  <si>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</si>
  <si>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</si>
  <si>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</si>
  <si>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</si>
  <si>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</si>
  <si>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</si>
  <si>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</si>
  <si>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</si>
  <si>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</si>
  <si>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</si>
  <si>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</si>
  <si>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①②該当なし。
③管渠改善率・・・管渠等（管路）は共用開始後２０年以内と浅かったため改善等はなく、将来的にも数年予定はない。
しかし、処理施設（機器）については一部改築時期に来ているため検討を要する。（利用率が望めないため改築更新の必要が判断される）</t>
    <rPh sb="42" eb="44">
      <t>カイゼン</t>
    </rPh>
    <rPh sb="44" eb="45">
      <t>トウ</t>
    </rPh>
    <rPh sb="49" eb="51">
      <t>ショウライ</t>
    </rPh>
    <rPh sb="51" eb="52">
      <t>テキ</t>
    </rPh>
    <rPh sb="54" eb="56">
      <t>スウネン</t>
    </rPh>
    <rPh sb="56" eb="58">
      <t>ヨテイ</t>
    </rPh>
    <rPh sb="72" eb="74">
      <t>キキ</t>
    </rPh>
    <rPh sb="80" eb="82">
      <t>イチブ</t>
    </rPh>
    <rPh sb="82" eb="84">
      <t>カイチク</t>
    </rPh>
    <rPh sb="84" eb="86">
      <t>ジキ</t>
    </rPh>
    <rPh sb="87" eb="88">
      <t>キ</t>
    </rPh>
    <rPh sb="93" eb="95">
      <t>ケントウ</t>
    </rPh>
    <rPh sb="96" eb="97">
      <t>ヨウ</t>
    </rPh>
    <rPh sb="101" eb="104">
      <t>リヨウリツ</t>
    </rPh>
    <rPh sb="105" eb="106">
      <t>ノゾ</t>
    </rPh>
    <rPh sb="111" eb="113">
      <t>カイチク</t>
    </rPh>
    <rPh sb="113" eb="115">
      <t>コウシン</t>
    </rPh>
    <rPh sb="116" eb="118">
      <t>ヒツヨウ</t>
    </rPh>
    <rPh sb="119" eb="121">
      <t>ハンダン</t>
    </rPh>
    <phoneticPr fontId="4"/>
  </si>
  <si>
    <r>
      <rPr>
        <b/>
        <sz val="10"/>
        <color theme="1"/>
        <rFont val="ＭＳ ゴシック"/>
        <family val="3"/>
        <charset val="128"/>
      </rPr>
      <t>１．経営の健全性・効率性において</t>
    </r>
    <r>
      <rPr>
        <sz val="10"/>
        <color theme="1"/>
        <rFont val="ＭＳ ゴシック"/>
        <family val="3"/>
        <charset val="128"/>
      </rPr>
      <t xml:space="preserve">
・収益的収支比率・・・昨年より上昇したものの、一般会計からの繰入に依存する割合が多いため改善が必要。（対応策として料金改定など検討。）
・経費回収率・・・使用料で賄える割合が低いため、今後改善が必要。（対応策として使用料等の改善が今後望まれる。）
・汚水処理原価・・・有収水量の増加が望めないため、汚水処理費の削減が望ましいが、必要な運営を行っており非常に難しい。
・企業債残高対事業比率・・・今後数年、設備への改築更新がないため減少傾向にある。（現状維持の傾向）
</t>
    </r>
    <r>
      <rPr>
        <b/>
        <sz val="10"/>
        <color theme="1"/>
        <rFont val="ＭＳ ゴシック"/>
        <family val="3"/>
        <charset val="128"/>
      </rPr>
      <t>２．老朽化の状況対応について</t>
    </r>
    <r>
      <rPr>
        <sz val="10"/>
        <color theme="1"/>
        <rFont val="ＭＳ ゴシック"/>
        <family val="3"/>
        <charset val="128"/>
      </rPr>
      <t xml:space="preserve">
今後、機器等の改築更新（処理施設）を検討。（今後の利用状況を考慮し、計画の必要性が判断される。規模縮小等検討。）</t>
    </r>
    <rPh sb="32" eb="34">
      <t>ジョウショウ</t>
    </rPh>
    <rPh sb="268" eb="270">
      <t>キキ</t>
    </rPh>
    <rPh sb="270" eb="271">
      <t>トウ</t>
    </rPh>
    <rPh sb="272" eb="274">
      <t>カイチク</t>
    </rPh>
    <rPh sb="274" eb="276">
      <t>コウシン</t>
    </rPh>
    <rPh sb="277" eb="279">
      <t>ショリ</t>
    </rPh>
    <rPh sb="279" eb="281">
      <t>シセツ</t>
    </rPh>
    <rPh sb="283" eb="285">
      <t>ケントウ</t>
    </rPh>
    <rPh sb="287" eb="289">
      <t>コンゴ</t>
    </rPh>
    <rPh sb="290" eb="292">
      <t>リヨウ</t>
    </rPh>
    <rPh sb="292" eb="294">
      <t>ジョウキョウ</t>
    </rPh>
    <rPh sb="295" eb="297">
      <t>コウリョ</t>
    </rPh>
    <rPh sb="299" eb="301">
      <t>ケイカク</t>
    </rPh>
    <rPh sb="302" eb="305">
      <t>ヒツヨウセイ</t>
    </rPh>
    <rPh sb="306" eb="308">
      <t>ハンダン</t>
    </rPh>
    <rPh sb="312" eb="314">
      <t>キボ</t>
    </rPh>
    <rPh sb="314" eb="316">
      <t>シュクショウ</t>
    </rPh>
    <rPh sb="316" eb="317">
      <t>トウ</t>
    </rPh>
    <rPh sb="317" eb="319">
      <t>ケントウ</t>
    </rPh>
    <phoneticPr fontId="4"/>
  </si>
  <si>
    <t>①収益的収支比率
昨年より数値が上昇。総収益のうち一般会計からの繰入による割合が高いため経営改善が求められる。今後、使用料等見直しも視野に入れた対策が必要。
②、③該当なし
④企業債残高対策事業規模比率
全国「７６５．４７」類似団体「８２６．８３」本村は「９５８．５５」となっており全国・類似団体より高い状況になっているが当面計画的な改築事業がないためしばらく減少傾向になる見込み。
⑤経費回収率
昨年とほぼ同様な数値である。使用料以外における負担が多くなっているため、経費の抑制が必要。また将来的には料金改定など対策を検討。
⑥汚水処理原価
昨年より数値が減少。全国・類似団体で比較するとかなり費用が高い状況である。今後も処理費の抑制を行い有収水量等の向上に努める。
⑥施設利用率
昨年とほぼ同様な数値である。全国・類似団体より低い状態にある。現在の処理水量が低く利用率が悪い状況であるが、施設が観光客等が増大する夏場や定住者の増加も考慮した施設であるため規模的なものについては問題ないが、人口が少ない処理地区のため利用率の向上が望めない。
（有収率の向上が課題。）
⑦水洗化率
昨年と同様の数値である。今後も継続。（利用者の向上を目指す。）</t>
    <rPh sb="13" eb="15">
      <t>スウチ</t>
    </rPh>
    <rPh sb="16" eb="18">
      <t>ジョウショウ</t>
    </rPh>
    <rPh sb="150" eb="151">
      <t>タカ</t>
    </rPh>
    <rPh sb="204" eb="206">
      <t>ドウヨウ</t>
    </rPh>
    <rPh sb="207" eb="209">
      <t>スウチ</t>
    </rPh>
    <rPh sb="216" eb="218">
      <t>イガイ</t>
    </rPh>
    <rPh sb="222" eb="224">
      <t>フタン</t>
    </rPh>
    <rPh sb="225" eb="226">
      <t>オオ</t>
    </rPh>
    <rPh sb="235" eb="237">
      <t>ケイヒ</t>
    </rPh>
    <rPh sb="238" eb="240">
      <t>ヨクセイ</t>
    </rPh>
    <rPh sb="241" eb="243">
      <t>ヒツヨウ</t>
    </rPh>
    <rPh sb="246" eb="248">
      <t>ショウライ</t>
    </rPh>
    <rPh sb="248" eb="249">
      <t>テキ</t>
    </rPh>
    <rPh sb="251" eb="253">
      <t>リョウキン</t>
    </rPh>
    <rPh sb="253" eb="255">
      <t>カイテイ</t>
    </rPh>
    <rPh sb="257" eb="259">
      <t>タイサク</t>
    </rPh>
    <rPh sb="260" eb="262">
      <t>ケントウ</t>
    </rPh>
    <rPh sb="276" eb="278">
      <t>スウチ</t>
    </rPh>
    <rPh sb="279" eb="281">
      <t>ゲンショウ</t>
    </rPh>
    <rPh sb="298" eb="300">
      <t>ヒヨウ</t>
    </rPh>
    <rPh sb="301" eb="302">
      <t>タカ</t>
    </rPh>
    <rPh sb="303" eb="305">
      <t>ジョウキョウ</t>
    </rPh>
    <rPh sb="309" eb="311">
      <t>コンゴ</t>
    </rPh>
    <rPh sb="312" eb="314">
      <t>ショリ</t>
    </rPh>
    <rPh sb="314" eb="315">
      <t>ヒ</t>
    </rPh>
    <rPh sb="316" eb="318">
      <t>ヨクセイ</t>
    </rPh>
    <rPh sb="319" eb="320">
      <t>オコナ</t>
    </rPh>
    <rPh sb="321" eb="323">
      <t>ユウシュウ</t>
    </rPh>
    <rPh sb="323" eb="325">
      <t>スイリョウ</t>
    </rPh>
    <rPh sb="325" eb="326">
      <t>トウ</t>
    </rPh>
    <rPh sb="327" eb="329">
      <t>コウジョウ</t>
    </rPh>
    <rPh sb="330" eb="331">
      <t>ツト</t>
    </rPh>
    <rPh sb="356" eb="358">
      <t>ゼンコク</t>
    </rPh>
    <rPh sb="359" eb="361">
      <t>ルイジ</t>
    </rPh>
    <rPh sb="361" eb="363">
      <t>ダンタイ</t>
    </rPh>
    <rPh sb="365" eb="366">
      <t>ヒク</t>
    </rPh>
    <rPh sb="367" eb="369">
      <t>ジョウタイ</t>
    </rPh>
    <rPh sb="373" eb="375">
      <t>ゲンザイ</t>
    </rPh>
    <rPh sb="376" eb="378">
      <t>ショリ</t>
    </rPh>
    <rPh sb="378" eb="380">
      <t>スイリョウ</t>
    </rPh>
    <rPh sb="381" eb="382">
      <t>ヒク</t>
    </rPh>
    <rPh sb="383" eb="386">
      <t>リヨウリツ</t>
    </rPh>
    <rPh sb="387" eb="388">
      <t>ワル</t>
    </rPh>
    <rPh sb="389" eb="391">
      <t>ジョウキョウ</t>
    </rPh>
    <rPh sb="396" eb="398">
      <t>シセツ</t>
    </rPh>
    <rPh sb="399" eb="402">
      <t>カンコウキャク</t>
    </rPh>
    <rPh sb="402" eb="403">
      <t>トウ</t>
    </rPh>
    <rPh sb="404" eb="406">
      <t>ゾウダイ</t>
    </rPh>
    <rPh sb="408" eb="410">
      <t>ナツバ</t>
    </rPh>
    <rPh sb="411" eb="414">
      <t>テイジュウシャ</t>
    </rPh>
    <rPh sb="415" eb="417">
      <t>ゾウカ</t>
    </rPh>
    <rPh sb="418" eb="420">
      <t>コウリョ</t>
    </rPh>
    <rPh sb="422" eb="424">
      <t>シセツ</t>
    </rPh>
    <rPh sb="429" eb="432">
      <t>キボテキ</t>
    </rPh>
    <rPh sb="440" eb="442">
      <t>モンダイ</t>
    </rPh>
    <rPh sb="446" eb="448">
      <t>ジンコウ</t>
    </rPh>
    <rPh sb="449" eb="450">
      <t>スク</t>
    </rPh>
    <rPh sb="452" eb="454">
      <t>ショリ</t>
    </rPh>
    <rPh sb="454" eb="456">
      <t>チク</t>
    </rPh>
    <rPh sb="459" eb="462">
      <t>リヨウリツ</t>
    </rPh>
    <rPh sb="463" eb="465">
      <t>コウジョウ</t>
    </rPh>
    <rPh sb="466" eb="467">
      <t>ノゾ</t>
    </rPh>
    <rPh sb="473" eb="476">
      <t>ユウシュウリツ</t>
    </rPh>
    <rPh sb="477" eb="479">
      <t>コウジョウ</t>
    </rPh>
    <rPh sb="480" eb="482">
      <t>カダイ</t>
    </rPh>
    <rPh sb="503" eb="505">
      <t>コンゴ</t>
    </rPh>
    <rPh sb="506" eb="508">
      <t>ケイゾク</t>
    </rPh>
    <rPh sb="510" eb="513">
      <t>リヨウシャ</t>
    </rPh>
    <rPh sb="514" eb="516">
      <t>コウジョウ</t>
    </rPh>
    <rPh sb="517" eb="519">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</si>
</sst>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84F-45CE-B694-20373C737157}"/>
            </c:ext>
          </c:extLst>
        </c:ser>
        <c:dLbls>
          <c:showLegendKey val="0"/>
          <c:showVal val="0"/>
          <c:showCatName val="0"/>
          <c:showSerName val="0"/>
          <c:showPercent val="0"/>
          <c:showBubbleSize val="0"/>
        </c:dLbls>
        <c:gapWidth val="150"/>
        <c:axId val="371928024"/>
        <c:axId val="37192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c:v>0.02</c:v>
                </c:pt>
              </c:numCache>
            </c:numRef>
          </c:val>
          <c:smooth val="0"/>
          <c:extLst xmlns:c16r2="http://schemas.microsoft.com/office/drawing/2015/06/chart">
            <c:ext xmlns:c16="http://schemas.microsoft.com/office/drawing/2014/chart" uri="{C3380CC4-5D6E-409C-BE32-E72D297353CC}">
              <c16:uniqueId val="{00000001-C84F-45CE-B694-20373C737157}"/>
            </c:ext>
          </c:extLst>
        </c:ser>
        <c:dLbls>
          <c:showLegendKey val="0"/>
          <c:showVal val="0"/>
          <c:showCatName val="0"/>
          <c:showSerName val="0"/>
          <c:showPercent val="0"/>
          <c:showBubbleSize val="0"/>
        </c:dLbls>
        <c:marker val="1"/>
        <c:smooth val="0"/>
        <c:axId val="371928024"/>
        <c:axId val="371928416"/>
      </c:lineChart>
      <c:dateAx>
        <c:axId val="371928024"/>
        <c:scaling>
          <c:orientation val="minMax"/>
        </c:scaling>
        <c:delete val="1"/>
        <c:axPos val="b"/>
        <c:numFmt formatCode="&quot;H&quot;yy" sourceLinked="1"/>
        <c:majorTickMark val="none"/>
        <c:minorTickMark val="none"/>
        <c:tickLblPos val="none"/>
        <c:crossAx val="371928416"/>
        <c:crosses val="autoZero"/>
        <c:auto val="1"/>
        <c:lblOffset val="100"/>
        <c:baseTimeUnit val="years"/>
      </c:dateAx>
      <c:valAx>
        <c:axId val="3719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9280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26.53</c:v>
                </c:pt>
                <c:pt idx="1">
                  <c:v>24.49</c:v>
                </c:pt>
                <c:pt idx="2">
                  <c:v>24.49</c:v>
                </c:pt>
                <c:pt idx="3">
                  <c:v>24.49</c:v>
                </c:pt>
                <c:pt idx="4">
                  <c:v>24.49</c:v>
                </c:pt>
              </c:numCache>
            </c:numRef>
          </c:val>
          <c:extLst xmlns:c16r2="http://schemas.microsoft.com/office/drawing/2015/06/chart">
            <c:ext xmlns:c16="http://schemas.microsoft.com/office/drawing/2014/chart" uri="{C3380CC4-5D6E-409C-BE32-E72D297353CC}">
              <c16:uniqueId val="{00000000-53C0-4627-B0E5-A6DCB164267B}"/>
            </c:ext>
          </c:extLst>
        </c:ser>
        <c:dLbls>
          <c:showLegendKey val="0"/>
          <c:showVal val="0"/>
          <c:showCatName val="0"/>
          <c:showSerName val="0"/>
          <c:showPercent val="0"/>
          <c:showBubbleSize val="0"/>
        </c:dLbls>
        <c:gapWidth val="150"/>
        <c:axId val="408820760"/>
        <c:axId val="40881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50.14</c:v>
                </c:pt>
              </c:numCache>
            </c:numRef>
          </c:val>
          <c:smooth val="0"/>
          <c:extLst xmlns:c16r2="http://schemas.microsoft.com/office/drawing/2015/06/chart">
            <c:ext xmlns:c16="http://schemas.microsoft.com/office/drawing/2014/chart" uri="{C3380CC4-5D6E-409C-BE32-E72D297353CC}">
              <c16:uniqueId val="{00000001-53C0-4627-B0E5-A6DCB164267B}"/>
            </c:ext>
          </c:extLst>
        </c:ser>
        <c:dLbls>
          <c:showLegendKey val="0"/>
          <c:showVal val="0"/>
          <c:showCatName val="0"/>
          <c:showSerName val="0"/>
          <c:showPercent val="0"/>
          <c:showBubbleSize val="0"/>
        </c:dLbls>
        <c:marker val="1"/>
        <c:smooth val="0"/>
        <c:axId val="408820760"/>
        <c:axId val="408818800"/>
      </c:lineChart>
      <c:dateAx>
        <c:axId val="408820760"/>
        <c:scaling>
          <c:orientation val="minMax"/>
        </c:scaling>
        <c:delete val="1"/>
        <c:axPos val="b"/>
        <c:numFmt formatCode="&quot;H&quot;yy" sourceLinked="1"/>
        <c:majorTickMark val="none"/>
        <c:minorTickMark val="none"/>
        <c:tickLblPos val="none"/>
        <c:crossAx val="408818800"/>
        <c:crosses val="autoZero"/>
        <c:auto val="1"/>
        <c:lblOffset val="100"/>
        <c:baseTimeUnit val="years"/>
      </c:dateAx>
      <c:valAx>
        <c:axId val="40881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2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88.52</c:v>
                </c:pt>
                <c:pt idx="1">
                  <c:v>87.04</c:v>
                </c:pt>
                <c:pt idx="2">
                  <c:v>100</c:v>
                </c:pt>
                <c:pt idx="3">
                  <c:v>100</c:v>
                </c:pt>
                <c:pt idx="4">
                  <c:v>100</c:v>
                </c:pt>
              </c:numCache>
            </c:numRef>
          </c:val>
          <c:extLst xmlns:c16r2="http://schemas.microsoft.com/office/drawing/2015/06/chart">
            <c:ext xmlns:c16="http://schemas.microsoft.com/office/drawing/2014/chart" uri="{C3380CC4-5D6E-409C-BE32-E72D297353CC}">
              <c16:uniqueId val="{00000000-E9F9-41E5-85D8-06DD7EE626B4}"/>
            </c:ext>
          </c:extLst>
        </c:ser>
        <c:dLbls>
          <c:showLegendKey val="0"/>
          <c:showVal val="0"/>
          <c:showCatName val="0"/>
          <c:showSerName val="0"/>
          <c:showPercent val="0"/>
          <c:showBubbleSize val="0"/>
        </c:dLbls>
        <c:gapWidth val="150"/>
        <c:axId val="408821152"/>
        <c:axId val="40882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84.98</c:v>
                </c:pt>
              </c:numCache>
            </c:numRef>
          </c:val>
          <c:smooth val="0"/>
          <c:extLst xmlns:c16r2="http://schemas.microsoft.com/office/drawing/2015/06/chart">
            <c:ext xmlns:c16="http://schemas.microsoft.com/office/drawing/2014/chart" uri="{C3380CC4-5D6E-409C-BE32-E72D297353CC}">
              <c16:uniqueId val="{00000001-E9F9-41E5-85D8-06DD7EE626B4}"/>
            </c:ext>
          </c:extLst>
        </c:ser>
        <c:dLbls>
          <c:showLegendKey val="0"/>
          <c:showVal val="0"/>
          <c:showCatName val="0"/>
          <c:showSerName val="0"/>
          <c:showPercent val="0"/>
          <c:showBubbleSize val="0"/>
        </c:dLbls>
        <c:marker val="1"/>
        <c:smooth val="0"/>
        <c:axId val="408821152"/>
        <c:axId val="408822720"/>
      </c:lineChart>
      <c:dateAx>
        <c:axId val="408821152"/>
        <c:scaling>
          <c:orientation val="minMax"/>
        </c:scaling>
        <c:delete val="1"/>
        <c:axPos val="b"/>
        <c:numFmt formatCode="&quot;H&quot;yy" sourceLinked="1"/>
        <c:majorTickMark val="none"/>
        <c:minorTickMark val="none"/>
        <c:tickLblPos val="none"/>
        <c:crossAx val="408822720"/>
        <c:crosses val="autoZero"/>
        <c:auto val="1"/>
        <c:lblOffset val="100"/>
        <c:baseTimeUnit val="years"/>
      </c:dateAx>
      <c:valAx>
        <c:axId val="4088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91.52</c:v>
                </c:pt>
                <c:pt idx="1">
                  <c:v>87.2</c:v>
                </c:pt>
                <c:pt idx="2">
                  <c:v>99.7</c:v>
                </c:pt>
                <c:pt idx="3">
                  <c:v>100.15</c:v>
                </c:pt>
                <c:pt idx="4">
                  <c:v>121.86</c:v>
                </c:pt>
              </c:numCache>
            </c:numRef>
          </c:val>
          <c:extLst xmlns:c16r2="http://schemas.microsoft.com/office/drawing/2015/06/chart">
            <c:ext xmlns:c16="http://schemas.microsoft.com/office/drawing/2014/chart" uri="{C3380CC4-5D6E-409C-BE32-E72D297353CC}">
              <c16:uniqueId val="{00000000-3F09-4FF5-9C98-BC32E899DFD6}"/>
            </c:ext>
          </c:extLst>
        </c:ser>
        <c:dLbls>
          <c:showLegendKey val="0"/>
          <c:showVal val="0"/>
          <c:showCatName val="0"/>
          <c:showSerName val="0"/>
          <c:showPercent val="0"/>
          <c:showBubbleSize val="0"/>
        </c:dLbls>
        <c:gapWidth val="150"/>
        <c:axId val="372190560"/>
        <c:axId val="40784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09-4FF5-9C98-BC32E899DFD6}"/>
            </c:ext>
          </c:extLst>
        </c:ser>
        <c:dLbls>
          <c:showLegendKey val="0"/>
          <c:showVal val="0"/>
          <c:showCatName val="0"/>
          <c:showSerName val="0"/>
          <c:showPercent val="0"/>
          <c:showBubbleSize val="0"/>
        </c:dLbls>
        <c:marker val="1"/>
        <c:smooth val="0"/>
        <c:axId val="372190560"/>
        <c:axId val="407848952"/>
      </c:lineChart>
      <c:dateAx>
        <c:axId val="372190560"/>
        <c:scaling>
          <c:orientation val="minMax"/>
        </c:scaling>
        <c:delete val="1"/>
        <c:axPos val="b"/>
        <c:numFmt formatCode="&quot;H&quot;yy" sourceLinked="1"/>
        <c:majorTickMark val="none"/>
        <c:minorTickMark val="none"/>
        <c:tickLblPos val="none"/>
        <c:crossAx val="407848952"/>
        <c:crosses val="autoZero"/>
        <c:auto val="1"/>
        <c:lblOffset val="100"/>
        <c:baseTimeUnit val="years"/>
      </c:dateAx>
      <c:valAx>
        <c:axId val="40784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1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10-4A56-9521-4EE38DF1D687}"/>
            </c:ext>
          </c:extLst>
        </c:ser>
        <c:dLbls>
          <c:showLegendKey val="0"/>
          <c:showVal val="0"/>
          <c:showCatName val="0"/>
          <c:showSerName val="0"/>
          <c:showPercent val="0"/>
          <c:showBubbleSize val="0"/>
        </c:dLbls>
        <c:gapWidth val="150"/>
        <c:axId val="407849344"/>
        <c:axId val="40784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10-4A56-9521-4EE38DF1D687}"/>
            </c:ext>
          </c:extLst>
        </c:ser>
        <c:dLbls>
          <c:showLegendKey val="0"/>
          <c:showVal val="0"/>
          <c:showCatName val="0"/>
          <c:showSerName val="0"/>
          <c:showPercent val="0"/>
          <c:showBubbleSize val="0"/>
        </c:dLbls>
        <c:marker val="1"/>
        <c:smooth val="0"/>
        <c:axId val="407849344"/>
        <c:axId val="407849736"/>
      </c:lineChart>
      <c:dateAx>
        <c:axId val="407849344"/>
        <c:scaling>
          <c:orientation val="minMax"/>
        </c:scaling>
        <c:delete val="1"/>
        <c:axPos val="b"/>
        <c:numFmt formatCode="&quot;H&quot;yy" sourceLinked="1"/>
        <c:majorTickMark val="none"/>
        <c:minorTickMark val="none"/>
        <c:tickLblPos val="none"/>
        <c:crossAx val="407849736"/>
        <c:crosses val="autoZero"/>
        <c:auto val="1"/>
        <c:lblOffset val="100"/>
        <c:baseTimeUnit val="years"/>
      </c:dateAx>
      <c:valAx>
        <c:axId val="40784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4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11-4EB1-94FD-E9230FF48C78}"/>
            </c:ext>
          </c:extLst>
        </c:ser>
        <c:dLbls>
          <c:showLegendKey val="0"/>
          <c:showVal val="0"/>
          <c:showCatName val="0"/>
          <c:showSerName val="0"/>
          <c:showPercent val="0"/>
          <c:showBubbleSize val="0"/>
        </c:dLbls>
        <c:gapWidth val="150"/>
        <c:axId val="407848168"/>
        <c:axId val="4078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11-4EB1-94FD-E9230FF48C78}"/>
            </c:ext>
          </c:extLst>
        </c:ser>
        <c:dLbls>
          <c:showLegendKey val="0"/>
          <c:showVal val="0"/>
          <c:showCatName val="0"/>
          <c:showSerName val="0"/>
          <c:showPercent val="0"/>
          <c:showBubbleSize val="0"/>
        </c:dLbls>
        <c:marker val="1"/>
        <c:smooth val="0"/>
        <c:axId val="407848168"/>
        <c:axId val="407847776"/>
      </c:lineChart>
      <c:dateAx>
        <c:axId val="407848168"/>
        <c:scaling>
          <c:orientation val="minMax"/>
        </c:scaling>
        <c:delete val="1"/>
        <c:axPos val="b"/>
        <c:numFmt formatCode="&quot;H&quot;yy" sourceLinked="1"/>
        <c:majorTickMark val="none"/>
        <c:minorTickMark val="none"/>
        <c:tickLblPos val="none"/>
        <c:crossAx val="407847776"/>
        <c:crosses val="autoZero"/>
        <c:auto val="1"/>
        <c:lblOffset val="100"/>
        <c:baseTimeUnit val="years"/>
      </c:dateAx>
      <c:valAx>
        <c:axId val="4078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4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87-4A93-9D3E-AF1E4664CADB}"/>
            </c:ext>
          </c:extLst>
        </c:ser>
        <c:dLbls>
          <c:showLegendKey val="0"/>
          <c:showVal val="0"/>
          <c:showCatName val="0"/>
          <c:showSerName val="0"/>
          <c:showPercent val="0"/>
          <c:showBubbleSize val="0"/>
        </c:dLbls>
        <c:gapWidth val="150"/>
        <c:axId val="407853656"/>
        <c:axId val="40785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87-4A93-9D3E-AF1E4664CADB}"/>
            </c:ext>
          </c:extLst>
        </c:ser>
        <c:dLbls>
          <c:showLegendKey val="0"/>
          <c:showVal val="0"/>
          <c:showCatName val="0"/>
          <c:showSerName val="0"/>
          <c:showPercent val="0"/>
          <c:showBubbleSize val="0"/>
        </c:dLbls>
        <c:marker val="1"/>
        <c:smooth val="0"/>
        <c:axId val="407853656"/>
        <c:axId val="407850520"/>
      </c:lineChart>
      <c:dateAx>
        <c:axId val="407853656"/>
        <c:scaling>
          <c:orientation val="minMax"/>
        </c:scaling>
        <c:delete val="1"/>
        <c:axPos val="b"/>
        <c:numFmt formatCode="&quot;H&quot;yy" sourceLinked="1"/>
        <c:majorTickMark val="none"/>
        <c:minorTickMark val="none"/>
        <c:tickLblPos val="none"/>
        <c:crossAx val="407850520"/>
        <c:crosses val="autoZero"/>
        <c:auto val="1"/>
        <c:lblOffset val="100"/>
        <c:baseTimeUnit val="years"/>
      </c:dateAx>
      <c:valAx>
        <c:axId val="40785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5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7B-481A-A7B1-F3E36212FADA}"/>
            </c:ext>
          </c:extLst>
        </c:ser>
        <c:dLbls>
          <c:showLegendKey val="0"/>
          <c:showVal val="0"/>
          <c:showCatName val="0"/>
          <c:showSerName val="0"/>
          <c:showPercent val="0"/>
          <c:showBubbleSize val="0"/>
        </c:dLbls>
        <c:gapWidth val="150"/>
        <c:axId val="407850912"/>
        <c:axId val="40784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7B-481A-A7B1-F3E36212FADA}"/>
            </c:ext>
          </c:extLst>
        </c:ser>
        <c:dLbls>
          <c:showLegendKey val="0"/>
          <c:showVal val="0"/>
          <c:showCatName val="0"/>
          <c:showSerName val="0"/>
          <c:showPercent val="0"/>
          <c:showBubbleSize val="0"/>
        </c:dLbls>
        <c:marker val="1"/>
        <c:smooth val="0"/>
        <c:axId val="407850912"/>
        <c:axId val="407846600"/>
      </c:lineChart>
      <c:dateAx>
        <c:axId val="407850912"/>
        <c:scaling>
          <c:orientation val="minMax"/>
        </c:scaling>
        <c:delete val="1"/>
        <c:axPos val="b"/>
        <c:numFmt formatCode="&quot;H&quot;yy" sourceLinked="1"/>
        <c:majorTickMark val="none"/>
        <c:minorTickMark val="none"/>
        <c:tickLblPos val="none"/>
        <c:crossAx val="407846600"/>
        <c:crosses val="autoZero"/>
        <c:auto val="1"/>
        <c:lblOffset val="100"/>
        <c:baseTimeUnit val="years"/>
      </c:dateAx>
      <c:valAx>
        <c:axId val="40784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1286.4000000000001</c:v>
                </c:pt>
                <c:pt idx="1">
                  <c:v>1149.44</c:v>
                </c:pt>
                <c:pt idx="2">
                  <c:v>1112.71</c:v>
                </c:pt>
                <c:pt idx="3">
                  <c:v>1075.3</c:v>
                </c:pt>
                <c:pt idx="4">
                  <c:v>958.55</c:v>
                </c:pt>
              </c:numCache>
            </c:numRef>
          </c:val>
          <c:extLst xmlns:c16r2="http://schemas.microsoft.com/office/drawing/2015/06/chart">
            <c:ext xmlns:c16="http://schemas.microsoft.com/office/drawing/2014/chart" uri="{C3380CC4-5D6E-409C-BE32-E72D297353CC}">
              <c16:uniqueId val="{00000000-CF39-4481-99AB-DB07C1E795EA}"/>
            </c:ext>
          </c:extLst>
        </c:ser>
        <c:dLbls>
          <c:showLegendKey val="0"/>
          <c:showVal val="0"/>
          <c:showCatName val="0"/>
          <c:showSerName val="0"/>
          <c:showPercent val="0"/>
          <c:showBubbleSize val="0"/>
        </c:dLbls>
        <c:gapWidth val="150"/>
        <c:axId val="407848560"/>
        <c:axId val="40881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826.83</c:v>
                </c:pt>
              </c:numCache>
            </c:numRef>
          </c:val>
          <c:smooth val="0"/>
          <c:extLst xmlns:c16r2="http://schemas.microsoft.com/office/drawing/2015/06/chart">
            <c:ext xmlns:c16="http://schemas.microsoft.com/office/drawing/2014/chart" uri="{C3380CC4-5D6E-409C-BE32-E72D297353CC}">
              <c16:uniqueId val="{00000001-CF39-4481-99AB-DB07C1E795EA}"/>
            </c:ext>
          </c:extLst>
        </c:ser>
        <c:dLbls>
          <c:showLegendKey val="0"/>
          <c:showVal val="0"/>
          <c:showCatName val="0"/>
          <c:showSerName val="0"/>
          <c:showPercent val="0"/>
          <c:showBubbleSize val="0"/>
        </c:dLbls>
        <c:marker val="1"/>
        <c:smooth val="0"/>
        <c:axId val="407848560"/>
        <c:axId val="408818016"/>
      </c:lineChart>
      <c:dateAx>
        <c:axId val="407848560"/>
        <c:scaling>
          <c:orientation val="minMax"/>
        </c:scaling>
        <c:delete val="1"/>
        <c:axPos val="b"/>
        <c:numFmt formatCode="&quot;H&quot;yy" sourceLinked="1"/>
        <c:majorTickMark val="none"/>
        <c:minorTickMark val="none"/>
        <c:tickLblPos val="none"/>
        <c:crossAx val="408818016"/>
        <c:crosses val="autoZero"/>
        <c:auto val="1"/>
        <c:lblOffset val="100"/>
        <c:baseTimeUnit val="years"/>
      </c:dateAx>
      <c:valAx>
        <c:axId val="4088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84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18.010000000000002</c:v>
                </c:pt>
                <c:pt idx="1">
                  <c:v>23.26</c:v>
                </c:pt>
                <c:pt idx="2">
                  <c:v>29.19</c:v>
                </c:pt>
                <c:pt idx="3">
                  <c:v>28.33</c:v>
                </c:pt>
                <c:pt idx="4">
                  <c:v>29.2</c:v>
                </c:pt>
              </c:numCache>
            </c:numRef>
          </c:val>
          <c:extLst xmlns:c16r2="http://schemas.microsoft.com/office/drawing/2015/06/chart">
            <c:ext xmlns:c16="http://schemas.microsoft.com/office/drawing/2014/chart" uri="{C3380CC4-5D6E-409C-BE32-E72D297353CC}">
              <c16:uniqueId val="{00000000-C390-4452-869E-2A799060EB9C}"/>
            </c:ext>
          </c:extLst>
        </c:ser>
        <c:dLbls>
          <c:showLegendKey val="0"/>
          <c:showVal val="0"/>
          <c:showCatName val="0"/>
          <c:showSerName val="0"/>
          <c:showPercent val="0"/>
          <c:showBubbleSize val="0"/>
        </c:dLbls>
        <c:gapWidth val="150"/>
        <c:axId val="408820368"/>
        <c:axId val="40882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57.31</c:v>
                </c:pt>
              </c:numCache>
            </c:numRef>
          </c:val>
          <c:smooth val="0"/>
          <c:extLst xmlns:c16r2="http://schemas.microsoft.com/office/drawing/2015/06/chart">
            <c:ext xmlns:c16="http://schemas.microsoft.com/office/drawing/2014/chart" uri="{C3380CC4-5D6E-409C-BE32-E72D297353CC}">
              <c16:uniqueId val="{00000001-C390-4452-869E-2A799060EB9C}"/>
            </c:ext>
          </c:extLst>
        </c:ser>
        <c:dLbls>
          <c:showLegendKey val="0"/>
          <c:showVal val="0"/>
          <c:showCatName val="0"/>
          <c:showSerName val="0"/>
          <c:showPercent val="0"/>
          <c:showBubbleSize val="0"/>
        </c:dLbls>
        <c:marker val="1"/>
        <c:smooth val="0"/>
        <c:axId val="408820368"/>
        <c:axId val="408823896"/>
      </c:lineChart>
      <c:dateAx>
        <c:axId val="408820368"/>
        <c:scaling>
          <c:orientation val="minMax"/>
        </c:scaling>
        <c:delete val="1"/>
        <c:axPos val="b"/>
        <c:numFmt formatCode="&quot;H&quot;yy" sourceLinked="1"/>
        <c:majorTickMark val="none"/>
        <c:minorTickMark val="none"/>
        <c:tickLblPos val="none"/>
        <c:crossAx val="408823896"/>
        <c:crosses val="autoZero"/>
        <c:auto val="1"/>
        <c:lblOffset val="100"/>
        <c:baseTimeUnit val="years"/>
      </c:dateAx>
      <c:valAx>
        <c:axId val="40882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2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931.98</c:v>
                </c:pt>
                <c:pt idx="1">
                  <c:v>721.87</c:v>
                </c:pt>
                <c:pt idx="2">
                  <c:v>586.1</c:v>
                </c:pt>
                <c:pt idx="3">
                  <c:v>603.95000000000005</c:v>
                </c:pt>
                <c:pt idx="4">
                  <c:v>542.41999999999996</c:v>
                </c:pt>
              </c:numCache>
            </c:numRef>
          </c:val>
          <c:extLst xmlns:c16r2="http://schemas.microsoft.com/office/drawing/2015/06/chart">
            <c:ext xmlns:c16="http://schemas.microsoft.com/office/drawing/2014/chart" uri="{C3380CC4-5D6E-409C-BE32-E72D297353CC}">
              <c16:uniqueId val="{00000000-85E1-4839-8443-323F11E2587D}"/>
            </c:ext>
          </c:extLst>
        </c:ser>
        <c:dLbls>
          <c:showLegendKey val="0"/>
          <c:showVal val="0"/>
          <c:showCatName val="0"/>
          <c:showSerName val="0"/>
          <c:showPercent val="0"/>
          <c:showBubbleSize val="0"/>
        </c:dLbls>
        <c:gapWidth val="150"/>
        <c:axId val="408819584"/>
        <c:axId val="40882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273.52</c:v>
                </c:pt>
              </c:numCache>
            </c:numRef>
          </c:val>
          <c:smooth val="0"/>
          <c:extLst xmlns:c16r2="http://schemas.microsoft.com/office/drawing/2015/06/chart">
            <c:ext xmlns:c16="http://schemas.microsoft.com/office/drawing/2014/chart" uri="{C3380CC4-5D6E-409C-BE32-E72D297353CC}">
              <c16:uniqueId val="{00000001-85E1-4839-8443-323F11E2587D}"/>
            </c:ext>
          </c:extLst>
        </c:ser>
        <c:dLbls>
          <c:showLegendKey val="0"/>
          <c:showVal val="0"/>
          <c:showCatName val="0"/>
          <c:showSerName val="0"/>
          <c:showPercent val="0"/>
          <c:showBubbleSize val="0"/>
        </c:dLbls>
        <c:marker val="1"/>
        <c:smooth val="0"/>
        <c:axId val="408819584"/>
        <c:axId val="408825072"/>
      </c:lineChart>
      <c:dateAx>
        <c:axId val="408819584"/>
        <c:scaling>
          <c:orientation val="minMax"/>
        </c:scaling>
        <c:delete val="1"/>
        <c:axPos val="b"/>
        <c:numFmt formatCode="&quot;H&quot;yy" sourceLinked="1"/>
        <c:majorTickMark val="none"/>
        <c:minorTickMark val="none"/>
        <c:tickLblPos val="none"/>
        <c:crossAx val="408825072"/>
        <c:crosses val="autoZero"/>
        <c:auto val="1"/>
        <c:lblOffset val="100"/>
        <c:baseTimeUnit val="years"/>
      </c:dateAx>
      <c:valAx>
        <c:axId val="40882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沖縄県　座間味村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63">
        <f>データ!S6</f>
        <v>914</v>
      </c>
      <c r="AM8" s="63"/>
      <c r="AN8" s="63"/>
      <c r="AO8" s="63"/>
      <c r="AP8" s="63"/>
      <c r="AQ8" s="63"/>
      <c r="AR8" s="63"/>
      <c r="AS8" s="63"/>
      <c r="AT8" s="62">
        <f>データ!T6</f>
        <v>16.739999999999998</v>
      </c>
      <c r="AU8" s="62"/>
      <c r="AV8" s="62"/>
      <c r="AW8" s="62"/>
      <c r="AX8" s="62"/>
      <c r="AY8" s="62"/>
      <c r="AZ8" s="62"/>
      <c r="BA8" s="62"/>
      <c r="BB8" s="62">
        <f>データ!U6</f>
        <v>54.6</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7.02</v>
      </c>
      <c r="Q10" s="62"/>
      <c r="R10" s="62"/>
      <c r="S10" s="62"/>
      <c r="T10" s="62"/>
      <c r="U10" s="62"/>
      <c r="V10" s="62"/>
      <c r="W10" s="62">
        <f>データ!Q6</f>
        <v>113.22</v>
      </c>
      <c r="X10" s="62"/>
      <c r="Y10" s="62"/>
      <c r="Z10" s="62"/>
      <c r="AA10" s="62"/>
      <c r="AB10" s="62"/>
      <c r="AC10" s="62"/>
      <c r="AD10" s="63">
        <f>データ!R6</f>
        <v>2681</v>
      </c>
      <c r="AE10" s="63"/>
      <c r="AF10" s="63"/>
      <c r="AG10" s="63"/>
      <c r="AH10" s="63"/>
      <c r="AI10" s="63"/>
      <c r="AJ10" s="63"/>
      <c r="AK10" s="2"/>
      <c r="AL10" s="63">
        <f>データ!V6</f>
        <v>61</v>
      </c>
      <c r="AM10" s="63"/>
      <c r="AN10" s="63"/>
      <c r="AO10" s="63"/>
      <c r="AP10" s="63"/>
      <c r="AQ10" s="63"/>
      <c r="AR10" s="63"/>
      <c r="AS10" s="63"/>
      <c r="AT10" s="62">
        <f>データ!W6</f>
        <v>7.0000000000000007E-2</v>
      </c>
      <c r="AU10" s="62"/>
      <c r="AV10" s="62"/>
      <c r="AW10" s="62"/>
      <c r="AX10" s="62"/>
      <c r="AY10" s="62"/>
      <c r="AZ10" s="62"/>
      <c r="BA10" s="62"/>
      <c r="BB10" s="62">
        <f>データ!X6</f>
        <v>871.43</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119</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117</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118</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TIbNOHsqxWK/sL9/FIiVOaBkC/OUVbzBn+nRgVlt59EvZx6lBNCGVP2CIJCSKgEsKvT+ee7x3fxDfRHgrNaZfw==" saltValue="rKnJaatA36z3Ak44MM+i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473545</v>
      </c>
      <c r="D6" s="33">
        <f t="shared" si="3"/>
        <v>47</v>
      </c>
      <c r="E6" s="33">
        <f t="shared" si="3"/>
        <v>17</v>
      </c>
      <c r="F6" s="33">
        <f t="shared" si="3"/>
        <v>5</v>
      </c>
      <c r="G6" s="33">
        <f t="shared" si="3"/>
        <v>0</v>
      </c>
      <c r="H6" s="33" t="str">
        <f t="shared" si="3"/>
        <v>沖縄県　座間味村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7.02</v>
      </c>
      <c r="Q6" s="34">
        <f t="shared" si="3"/>
        <v>113.22</v>
      </c>
      <c r="R6" s="34">
        <f t="shared" si="3"/>
        <v>2681</v>
      </c>
      <c r="S6" s="34">
        <f t="shared" si="3"/>
        <v>914</v>
      </c>
      <c r="T6" s="34">
        <f t="shared" si="3"/>
        <v>16.739999999999998</v>
      </c>
      <c r="U6" s="34">
        <f t="shared" si="3"/>
        <v>54.6</v>
      </c>
      <c r="V6" s="34">
        <f t="shared" si="3"/>
        <v>61</v>
      </c>
      <c r="W6" s="34">
        <f t="shared" si="3"/>
        <v>7.0000000000000007E-2</v>
      </c>
      <c r="X6" s="34">
        <f t="shared" si="3"/>
        <v>871.43</v>
      </c>
      <c r="Y6" s="35">
        <f>IF(Y7="",NA(),Y7)</f>
        <v>91.52</v>
      </c>
      <c r="Z6" s="35">
        <f t="shared" ref="Z6:AH6" si="4">IF(Z7="",NA(),Z7)</f>
        <v>87.2</v>
      </c>
      <c r="AA6" s="35">
        <f t="shared" si="4"/>
        <v>99.7</v>
      </c>
      <c r="AB6" s="35">
        <f t="shared" si="4"/>
        <v>100.15</v>
      </c>
      <c r="AC6" s="35">
        <f t="shared" si="4"/>
        <v>121.86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1286.4000000000001</v>
      </c>
      <c r="BG6" s="35">
        <f t="shared" ref="BG6:BO6" si="7">IF(BG7="",NA(),BG7)</f>
        <v>1149.44</v>
      </c>
      <c r="BH6" s="35">
        <f t="shared" si="7"/>
        <v>1112.71</v>
      </c>
      <c r="BI6" s="35">
        <f t="shared" si="7"/>
        <v>1075.3</v>
      </c>
      <c r="BJ6" s="35">
        <f t="shared" si="7"/>
        <v>958.55</v>
      </c>
      <c r="BK6" s="35">
        <f t="shared" si="7"/>
        <v>979.89</v>
      </c>
      <c r="BL6" s="35">
        <f t="shared" si="7"/>
        <v>1051.43</v>
      </c>
      <c r="BM6" s="35">
        <f t="shared" si="7"/>
        <v>982.29</v>
      </c>
      <c r="BN6" s="35">
        <f t="shared" si="7"/>
        <v>713.28</v>
      </c>
      <c r="BO6" s="35">
        <f t="shared" si="7"/>
        <v>826.83</v>
      </c>
      <c r="BP6" s="34" t="str">
        <f>IF(BP7="","",IF(BP7="-","【-】","【"&amp;SUBSTITUTE(TEXT(BP7,"#,##0.00"),"-","△")&amp;"】"))</f>
        <v>【765.47】</v>
      </c>
      <c r="BQ6" s="35">
        <f>IF(BQ7="",NA(),BQ7)</f>
        <v>18.010000000000002</v>
      </c>
      <c r="BR6" s="35">
        <f t="shared" ref="BR6:BZ6" si="8">IF(BR7="",NA(),BR7)</f>
        <v>23.26</v>
      </c>
      <c r="BS6" s="35">
        <f t="shared" si="8"/>
        <v>29.19</v>
      </c>
      <c r="BT6" s="35">
        <f t="shared" si="8"/>
        <v>28.33</v>
      </c>
      <c r="BU6" s="35">
        <f t="shared" si="8"/>
        <v>29.2</v>
      </c>
      <c r="BV6" s="35">
        <f t="shared" si="8"/>
        <v>41.34</v>
      </c>
      <c r="BW6" s="35">
        <f t="shared" si="8"/>
        <v>40.06</v>
      </c>
      <c r="BX6" s="35">
        <f t="shared" si="8"/>
        <v>41.25</v>
      </c>
      <c r="BY6" s="35">
        <f t="shared" si="8"/>
        <v>40.75</v>
      </c>
      <c r="BZ6" s="35">
        <f t="shared" si="8"/>
        <v>57.31</v>
      </c>
      <c r="CA6" s="34" t="str">
        <f>IF(CA7="","",IF(CA7="-","【-】","【"&amp;SUBSTITUTE(TEXT(CA7,"#,##0.00"),"-","△")&amp;"】"))</f>
        <v>【59.59】</v>
      </c>
      <c r="CB6" s="35">
        <f>IF(CB7="",NA(),CB7)</f>
        <v>931.98</v>
      </c>
      <c r="CC6" s="35">
        <f t="shared" ref="CC6:CK6" si="9">IF(CC7="",NA(),CC7)</f>
        <v>721.87</v>
      </c>
      <c r="CD6" s="35">
        <f t="shared" si="9"/>
        <v>586.1</v>
      </c>
      <c r="CE6" s="35">
        <f t="shared" si="9"/>
        <v>603.95000000000005</v>
      </c>
      <c r="CF6" s="35">
        <f t="shared" si="9"/>
        <v>542.41999999999996</v>
      </c>
      <c r="CG6" s="35">
        <f t="shared" si="9"/>
        <v>357.49</v>
      </c>
      <c r="CH6" s="35">
        <f t="shared" si="9"/>
        <v>355.22</v>
      </c>
      <c r="CI6" s="35">
        <f t="shared" si="9"/>
        <v>334.48</v>
      </c>
      <c r="CJ6" s="35">
        <f t="shared" si="9"/>
        <v>311.70999999999998</v>
      </c>
      <c r="CK6" s="35">
        <f t="shared" si="9"/>
        <v>273.52</v>
      </c>
      <c r="CL6" s="34" t="str">
        <f>IF(CL7="","",IF(CL7="-","【-】","【"&amp;SUBSTITUTE(TEXT(CL7,"#,##0.00"),"-","△")&amp;"】"))</f>
        <v>【257.86】</v>
      </c>
      <c r="CM6" s="35">
        <f>IF(CM7="",NA(),CM7)</f>
        <v>26.53</v>
      </c>
      <c r="CN6" s="35">
        <f t="shared" ref="CN6:CV6" si="10">IF(CN7="",NA(),CN7)</f>
        <v>24.49</v>
      </c>
      <c r="CO6" s="35">
        <f t="shared" si="10"/>
        <v>24.49</v>
      </c>
      <c r="CP6" s="35">
        <f t="shared" si="10"/>
        <v>24.49</v>
      </c>
      <c r="CQ6" s="35">
        <f t="shared" si="10"/>
        <v>24.49</v>
      </c>
      <c r="CR6" s="35">
        <f t="shared" si="10"/>
        <v>44.69</v>
      </c>
      <c r="CS6" s="35">
        <f t="shared" si="10"/>
        <v>42.84</v>
      </c>
      <c r="CT6" s="35">
        <f t="shared" si="10"/>
        <v>40.93</v>
      </c>
      <c r="CU6" s="35">
        <f t="shared" si="10"/>
        <v>43.38</v>
      </c>
      <c r="CV6" s="35">
        <f t="shared" si="10"/>
        <v>50.14</v>
      </c>
      <c r="CW6" s="34" t="str">
        <f>IF(CW7="","",IF(CW7="-","【-】","【"&amp;SUBSTITUTE(TEXT(CW7,"#,##0.00"),"-","△")&amp;"】"))</f>
        <v>【51.30】</v>
      </c>
      <c r="CX6" s="35">
        <f>IF(CX7="",NA(),CX7)</f>
        <v>88.52</v>
      </c>
      <c r="CY6" s="35">
        <f t="shared" ref="CY6:DG6" si="11">IF(CY7="",NA(),CY7)</f>
        <v>87.04</v>
      </c>
      <c r="CZ6" s="35">
        <f t="shared" si="11"/>
        <v>100</v>
      </c>
      <c r="DA6" s="35">
        <f t="shared" si="11"/>
        <v>100</v>
      </c>
      <c r="DB6" s="35">
        <f t="shared" si="11"/>
        <v>100</v>
      </c>
      <c r="DC6" s="35">
        <f t="shared" si="11"/>
        <v>69.67</v>
      </c>
      <c r="DD6" s="35">
        <f t="shared" si="11"/>
        <v>66.3</v>
      </c>
      <c r="DE6" s="35">
        <f t="shared" si="11"/>
        <v>62.73</v>
      </c>
      <c r="DF6" s="35">
        <f t="shared" si="11"/>
        <v>62.02</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5">
        <f t="shared" si="14"/>
        <v>0.02</v>
      </c>
      <c r="EO6" s="34" t="str">
        <f>IF(EO7="","",IF(EO7="-","【-】","【"&amp;SUBSTITUTE(TEXT(EO7,"#,##0.00"),"-","△")&amp;"】"))</f>
        <v>【0.02】</v>
      </c>
    </row>
    <row r="7" spans="1:145" s="36" customFormat="1" x14ac:dyDescent="0.15">
      <c r="A7" s="28"/>
      <c r="B7" s="37">
        <v>2019</v>
      </c>
      <c r="C7" s="37">
        <v>473545</v>
      </c>
      <c r="D7" s="37">
        <v>47</v>
      </c>
      <c r="E7" s="37">
        <v>17</v>
      </c>
      <c r="F7" s="37">
        <v>5</v>
      </c>
      <c r="G7" s="37">
        <v>0</v>
      </c>
      <c r="H7" s="37" t="s">
        <v>98</v>
      </c>
      <c r="I7" s="37" t="s">
        <v>99</v>
      </c>
      <c r="J7" s="37" t="s">
        <v>100</v>
      </c>
      <c r="K7" s="37" t="s">
        <v>101</v>
      </c>
      <c r="L7" s="37" t="s">
        <v>102</v>
      </c>
      <c r="M7" s="37" t="s">
        <v>103</v>
      </c>
      <c r="N7" s="38" t="s">
        <v>104</v>
      </c>
      <c r="O7" s="38" t="s">
        <v>105</v>
      </c>
      <c r="P7" s="38">
        <v>7.02</v>
      </c>
      <c r="Q7" s="38">
        <v>113.22</v>
      </c>
      <c r="R7" s="38">
        <v>2681</v>
      </c>
      <c r="S7" s="38">
        <v>914</v>
      </c>
      <c r="T7" s="38">
        <v>16.739999999999998</v>
      </c>
      <c r="U7" s="38">
        <v>54.6</v>
      </c>
      <c r="V7" s="38">
        <v>61</v>
      </c>
      <c r="W7" s="38">
        <v>7.0000000000000007E-2</v>
      </c>
      <c r="X7" s="38">
        <v>871.43</v>
      </c>
      <c r="Y7" s="38">
        <v>91.52</v>
      </c>
      <c r="Z7" s="38">
        <v>87.2</v>
      </c>
      <c r="AA7" s="38">
        <v>99.7</v>
      </c>
      <c r="AB7" s="38">
        <v>100.15</v>
      </c>
      <c r="AC7" s="38">
        <v>121.86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1286.4000000000001</v>
      </c>
      <c r="BG7" s="38">
        <v>1149.44</v>
      </c>
      <c r="BH7" s="38">
        <v>1112.71</v>
      </c>
      <c r="BI7" s="38">
        <v>1075.3</v>
      </c>
      <c r="BJ7" s="38">
        <v>958.55</v>
      </c>
      <c r="BK7" s="38">
        <v>979.89</v>
      </c>
      <c r="BL7" s="38">
        <v>1051.43</v>
      </c>
      <c r="BM7" s="38">
        <v>982.29</v>
      </c>
      <c r="BN7" s="38">
        <v>713.28</v>
      </c>
      <c r="BO7" s="38">
        <v>826.83</v>
      </c>
      <c r="BP7" s="38">
        <v>765.47</v>
      </c>
      <c r="BQ7" s="38">
        <v>18.010000000000002</v>
      </c>
      <c r="BR7" s="38">
        <v>23.26</v>
      </c>
      <c r="BS7" s="38">
        <v>29.19</v>
      </c>
      <c r="BT7" s="38">
        <v>28.33</v>
      </c>
      <c r="BU7" s="38">
        <v>29.2</v>
      </c>
      <c r="BV7" s="38">
        <v>41.34</v>
      </c>
      <c r="BW7" s="38">
        <v>40.06</v>
      </c>
      <c r="BX7" s="38">
        <v>41.25</v>
      </c>
      <c r="BY7" s="38">
        <v>40.75</v>
      </c>
      <c r="BZ7" s="38">
        <v>57.31</v>
      </c>
      <c r="CA7" s="38">
        <v>59.59</v>
      </c>
      <c r="CB7" s="38">
        <v>931.98</v>
      </c>
      <c r="CC7" s="38">
        <v>721.87</v>
      </c>
      <c r="CD7" s="38">
        <v>586.1</v>
      </c>
      <c r="CE7" s="38">
        <v>603.95000000000005</v>
      </c>
      <c r="CF7" s="38">
        <v>542.41999999999996</v>
      </c>
      <c r="CG7" s="38">
        <v>357.49</v>
      </c>
      <c r="CH7" s="38">
        <v>355.22</v>
      </c>
      <c r="CI7" s="38">
        <v>334.48</v>
      </c>
      <c r="CJ7" s="38">
        <v>311.70999999999998</v>
      </c>
      <c r="CK7" s="38">
        <v>273.52</v>
      </c>
      <c r="CL7" s="38">
        <v>257.86</v>
      </c>
      <c r="CM7" s="38">
        <v>26.53</v>
      </c>
      <c r="CN7" s="38">
        <v>24.49</v>
      </c>
      <c r="CO7" s="38">
        <v>24.49</v>
      </c>
      <c r="CP7" s="38">
        <v>24.49</v>
      </c>
      <c r="CQ7" s="38">
        <v>24.49</v>
      </c>
      <c r="CR7" s="38">
        <v>44.69</v>
      </c>
      <c r="CS7" s="38">
        <v>42.84</v>
      </c>
      <c r="CT7" s="38">
        <v>40.93</v>
      </c>
      <c r="CU7" s="38">
        <v>43.38</v>
      </c>
      <c r="CV7" s="38">
        <v>50.14</v>
      </c>
      <c r="CW7" s="38">
        <v>51.3</v>
      </c>
      <c r="CX7" s="38">
        <v>88.52</v>
      </c>
      <c r="CY7" s="38">
        <v>87.04</v>
      </c>
      <c r="CZ7" s="38">
        <v>100</v>
      </c>
      <c r="DA7" s="38">
        <v>100</v>
      </c>
      <c r="DB7" s="38">
        <v>100</v>
      </c>
      <c r="DC7" s="38">
        <v>69.67</v>
      </c>
      <c r="DD7" s="38">
        <v>66.3</v>
      </c>
      <c r="DE7" s="38">
        <v>62.73</v>
      </c>
      <c r="DF7" s="38">
        <v>62.02</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zamami</cp:lastModifiedBy>
  <dcterms:created xsi:type="dcterms:W3CDTF">2020-12-04T03:10:20Z</dcterms:created>
  <dcterms:modified xsi:type="dcterms:W3CDTF">2021-01-26T10:47:34Z</dcterms:modified>
  <cp:category/>
</cp:coreProperties>
</file>