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knjouysk\Desktop\1.29〆切）公営企業に係わる経営比較分析表（令和元年度決算）の分析等について（依頼）\04_市町村回答\○27 与那原町\"/>
    </mc:Choice>
  </mc:AlternateContent>
  <workbookProtection workbookAlgorithmName="SHA-512" workbookHashValue="11LFWewzI35tj0aowYu4gF8q7bB5MKGG1MGYVbrhNnxYrZyepudViF3cHTgovoin5C8Y7r1HtDR23Npuw74CKA==" workbookSaltValue="3TqTkNaV/KSEe6ThcaDIbA==" workbookSpinCount="100000" lockStructure="1"/>
  <bookViews>
    <workbookView xWindow="0" yWindow="0" windowWidth="20490" windowHeight="706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AT10" i="4" s="1"/>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E86" i="4"/>
  <c r="AL10" i="4"/>
  <c r="AD10" i="4"/>
  <c r="I10" i="4"/>
  <c r="B10" i="4"/>
  <c r="AL8" i="4"/>
  <c r="P8" i="4"/>
  <c r="I8" i="4"/>
</calcChain>
</file>

<file path=xl/sharedStrings.xml><?xml version="1.0" encoding="utf-8"?>
<sst xmlns="http://schemas.openxmlformats.org/spreadsheetml/2006/main" count="241" uniqueCount="121">
  <si>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</si>
  <si>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</si>
  <si>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</si>
  <si>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</si>
  <si>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</si>
  <si>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</si>
  <si>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</si>
  <si>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</si>
  <si>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</si>
  <si>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</si>
  <si>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</si>
  <si>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</si>
  <si>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</si>
  <si>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</si>
  <si>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</si>
  <si>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</si>
  <si>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</si>
  <si>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</si>
  <si>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</si>
  <si>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</si>
  <si>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</si>
  <si>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</si>
  <si>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</si>
  <si>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</si>
  <si>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</si>
  <si>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</si>
  <si>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</si>
  <si>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</si>
  <si>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</si>
  <si>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</si>
  <si>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</si>
  <si>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</si>
  <si>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</si>
  <si>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</si>
  <si>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</si>
  <si>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</si>
  <si>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</si>
  <si>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</si>
  <si>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</si>
  <si>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</si>
  <si>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</si>
  <si>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</si>
  <si>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</si>
  <si>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</si>
  <si>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</si>
  <si>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</si>
  <si>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</si>
  <si>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</si>
  <si>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</si>
  <si>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</si>
  <si>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</si>
  <si>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</si>
  <si>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</si>
  <si>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</si>
  <si>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</si>
  <si>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</si>
  <si>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</si>
  <si>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</si>
  <si>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</si>
  <si>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</si>
  <si>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</si>
  <si>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</si>
  <si>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</si>
  <si>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</si>
  <si>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</si>
  <si>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</si>
  <si>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</si>
  <si>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</si>
  <si>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</si>
  <si>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</si>
  <si>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</si>
  <si>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</si>
  <si>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</si>
  <si>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</si>
  <si>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</si>
  <si>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</si>
  <si>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</si>
  <si>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</si>
  <si>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</si>
  <si>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</si>
  <si>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</si>
  <si>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</si>
  <si>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</si>
  <si>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</si>
  <si>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</si>
  <si>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</si>
  <si>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</si>
  <si>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</si>
  <si>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</si>
  <si>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</si>
  <si>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</si>
  <si>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</si>
  <si>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</si>
  <si>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</si>
  <si>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</si>
  <si>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</si>
  <si>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</si>
  <si>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</si>
  <si>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</si>
  <si>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与那原町</t>
  </si>
  <si>
    <t>法非適用</t>
  </si>
  <si>
    <t>下水道事業</t>
  </si>
  <si>
    <t>公共下水道</t>
  </si>
  <si>
    <t>Cb2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</si>
  <si>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</si>
  <si>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</si>
  <si>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</si>
  <si>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</si>
  <si>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</si>
  <si>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</si>
  <si>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</si>
  <si>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</si>
  <si>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</si>
  <si>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</si>
  <si>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</si>
  <si>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</si>
  <si>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</si>
  <si>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</si>
  <si>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本町の公共下水道事業においては、供用開始18年であり、比較的新しい下水道の為、令和元年度末の現段階では、経年による老朽化は見受けられない。ストックマネジメント計画を具体的な施設管理の目標及び長期的な改築事業の設定を行い、点検・調査計画を作成し、必要に応じて修繕・改築を行う。</t>
    <rPh sb="1" eb="3">
      <t>ホンチョウ</t>
    </rPh>
    <rPh sb="4" eb="6">
      <t>コウキョウ</t>
    </rPh>
    <rPh sb="6" eb="9">
      <t>ゲスイドウ</t>
    </rPh>
    <rPh sb="9" eb="11">
      <t>ジギョウ</t>
    </rPh>
    <rPh sb="17" eb="19">
      <t>キョウヨウ</t>
    </rPh>
    <rPh sb="19" eb="21">
      <t>カイシ</t>
    </rPh>
    <rPh sb="23" eb="24">
      <t>ネン</t>
    </rPh>
    <rPh sb="28" eb="31">
      <t>ヒカクテキ</t>
    </rPh>
    <rPh sb="31" eb="32">
      <t>アタラ</t>
    </rPh>
    <rPh sb="34" eb="37">
      <t>ゲスイドウ</t>
    </rPh>
    <rPh sb="38" eb="39">
      <t>タメ</t>
    </rPh>
    <rPh sb="40" eb="42">
      <t>レイワ</t>
    </rPh>
    <rPh sb="42" eb="43">
      <t>ガン</t>
    </rPh>
    <rPh sb="43" eb="45">
      <t>ネンド</t>
    </rPh>
    <rPh sb="45" eb="46">
      <t>マツ</t>
    </rPh>
    <rPh sb="47" eb="50">
      <t>ゲンダンカイ</t>
    </rPh>
    <rPh sb="53" eb="55">
      <t>ケイネン</t>
    </rPh>
    <rPh sb="58" eb="61">
      <t>ロウキュウカ</t>
    </rPh>
    <rPh sb="62" eb="64">
      <t>ミウ</t>
    </rPh>
    <rPh sb="80" eb="82">
      <t>ケイカク</t>
    </rPh>
    <rPh sb="83" eb="86">
      <t>グタイテキ</t>
    </rPh>
    <rPh sb="87" eb="89">
      <t>シセツ</t>
    </rPh>
    <rPh sb="89" eb="91">
      <t>カンリ</t>
    </rPh>
    <rPh sb="92" eb="94">
      <t>モクヒョウ</t>
    </rPh>
    <rPh sb="94" eb="95">
      <t>オヨ</t>
    </rPh>
    <rPh sb="96" eb="98">
      <t>チョウキ</t>
    </rPh>
    <rPh sb="98" eb="99">
      <t>テキ</t>
    </rPh>
    <rPh sb="100" eb="102">
      <t>カイチク</t>
    </rPh>
    <rPh sb="102" eb="104">
      <t>ジギョウ</t>
    </rPh>
    <rPh sb="105" eb="107">
      <t>セッテイ</t>
    </rPh>
    <rPh sb="108" eb="109">
      <t>オコナ</t>
    </rPh>
    <rPh sb="111" eb="113">
      <t>テンケン</t>
    </rPh>
    <rPh sb="114" eb="116">
      <t>チョウサ</t>
    </rPh>
    <rPh sb="116" eb="118">
      <t>ケイカク</t>
    </rPh>
    <rPh sb="119" eb="121">
      <t>サクセイ</t>
    </rPh>
    <rPh sb="123" eb="125">
      <t>ヒツヨウ</t>
    </rPh>
    <rPh sb="126" eb="127">
      <t>オウ</t>
    </rPh>
    <rPh sb="129" eb="131">
      <t>シュウゼン</t>
    </rPh>
    <rPh sb="132" eb="134">
      <t>カイチク</t>
    </rPh>
    <rPh sb="135" eb="136">
      <t>オコナ</t>
    </rPh>
    <phoneticPr fontId="4"/>
  </si>
  <si>
    <t>　本町の公共下水道事業は、一般会計からの繰入金に頼った経営を実施している状況となっているので、今後は公営企業法による独立採算の原則を意識した経営を行う必要がある。その為にも、今後は人口増減等の社会情勢の変化に合わせた事業計画の見直しや経費削減、下水道使用料の改定等を含め検討しなければならない。水洗化率については個別訪問等を継続して実施し接続件数を増加させ、水洗化率の向上が必要であり、今後も下水道事業の経営改善に対する一層の努力が必要である。</t>
    <rPh sb="1" eb="3">
      <t>ホンチョウ</t>
    </rPh>
    <rPh sb="4" eb="6">
      <t>コウキョウ</t>
    </rPh>
    <rPh sb="6" eb="9">
      <t>ゲスイドウ</t>
    </rPh>
    <rPh sb="9" eb="11">
      <t>ジギョウ</t>
    </rPh>
    <rPh sb="13" eb="15">
      <t>イッパン</t>
    </rPh>
    <rPh sb="15" eb="17">
      <t>カイケイ</t>
    </rPh>
    <rPh sb="20" eb="22">
      <t>クリイレ</t>
    </rPh>
    <rPh sb="22" eb="23">
      <t>キン</t>
    </rPh>
    <rPh sb="24" eb="25">
      <t>タヨ</t>
    </rPh>
    <rPh sb="27" eb="29">
      <t>ケイエイ</t>
    </rPh>
    <rPh sb="30" eb="32">
      <t>ジッシ</t>
    </rPh>
    <rPh sb="36" eb="38">
      <t>ジョウキョウ</t>
    </rPh>
    <rPh sb="47" eb="49">
      <t>コンゴ</t>
    </rPh>
    <rPh sb="50" eb="52">
      <t>コウエイ</t>
    </rPh>
    <rPh sb="52" eb="54">
      <t>キギョウ</t>
    </rPh>
    <rPh sb="54" eb="55">
      <t>ホウ</t>
    </rPh>
    <rPh sb="58" eb="60">
      <t>ドクリツ</t>
    </rPh>
    <rPh sb="60" eb="62">
      <t>サイサン</t>
    </rPh>
    <rPh sb="63" eb="65">
      <t>ゲンソク</t>
    </rPh>
    <rPh sb="66" eb="68">
      <t>イシキ</t>
    </rPh>
    <rPh sb="70" eb="72">
      <t>ケイエイ</t>
    </rPh>
    <rPh sb="73" eb="74">
      <t>オコナ</t>
    </rPh>
    <rPh sb="75" eb="77">
      <t>ヒツヨウ</t>
    </rPh>
    <rPh sb="83" eb="84">
      <t>タメ</t>
    </rPh>
    <rPh sb="87" eb="89">
      <t>コンゴ</t>
    </rPh>
    <rPh sb="90" eb="92">
      <t>ジンコウ</t>
    </rPh>
    <rPh sb="92" eb="94">
      <t>ゾウゲン</t>
    </rPh>
    <rPh sb="94" eb="95">
      <t>トウ</t>
    </rPh>
    <rPh sb="96" eb="98">
      <t>シャカイ</t>
    </rPh>
    <rPh sb="98" eb="100">
      <t>ジョウセイ</t>
    </rPh>
    <rPh sb="101" eb="103">
      <t>ヘンカ</t>
    </rPh>
    <rPh sb="104" eb="105">
      <t>ア</t>
    </rPh>
    <rPh sb="108" eb="110">
      <t>ジギョウ</t>
    </rPh>
    <rPh sb="110" eb="112">
      <t>ケイカク</t>
    </rPh>
    <rPh sb="113" eb="115">
      <t>ミナオ</t>
    </rPh>
    <rPh sb="117" eb="119">
      <t>ケイヒ</t>
    </rPh>
    <rPh sb="119" eb="121">
      <t>サクゲン</t>
    </rPh>
    <rPh sb="122" eb="125">
      <t>ゲスイドウ</t>
    </rPh>
    <rPh sb="125" eb="128">
      <t>シヨウリョウ</t>
    </rPh>
    <rPh sb="129" eb="131">
      <t>カイテイ</t>
    </rPh>
    <rPh sb="131" eb="132">
      <t>トウ</t>
    </rPh>
    <rPh sb="133" eb="134">
      <t>フク</t>
    </rPh>
    <rPh sb="135" eb="137">
      <t>ケントウ</t>
    </rPh>
    <rPh sb="147" eb="150">
      <t>スイセンカ</t>
    </rPh>
    <rPh sb="150" eb="151">
      <t>リツ</t>
    </rPh>
    <rPh sb="156" eb="158">
      <t>コベツ</t>
    </rPh>
    <rPh sb="158" eb="160">
      <t>ホウモン</t>
    </rPh>
    <rPh sb="160" eb="161">
      <t>トウ</t>
    </rPh>
    <rPh sb="162" eb="164">
      <t>ケイゾク</t>
    </rPh>
    <rPh sb="166" eb="168">
      <t>ジッシ</t>
    </rPh>
    <rPh sb="169" eb="171">
      <t>セツゾク</t>
    </rPh>
    <rPh sb="171" eb="173">
      <t>ケンスウ</t>
    </rPh>
    <rPh sb="174" eb="176">
      <t>ゾウカ</t>
    </rPh>
    <rPh sb="179" eb="182">
      <t>スイセンカ</t>
    </rPh>
    <rPh sb="182" eb="183">
      <t>リツ</t>
    </rPh>
    <rPh sb="184" eb="186">
      <t>コウジョウ</t>
    </rPh>
    <rPh sb="187" eb="189">
      <t>ヒツヨウ</t>
    </rPh>
    <rPh sb="193" eb="195">
      <t>コンゴ</t>
    </rPh>
    <rPh sb="196" eb="199">
      <t>ゲスイドウ</t>
    </rPh>
    <rPh sb="199" eb="201">
      <t>ジギョウ</t>
    </rPh>
    <rPh sb="202" eb="204">
      <t>ケイエイ</t>
    </rPh>
    <rPh sb="204" eb="206">
      <t>カイゼン</t>
    </rPh>
    <rPh sb="207" eb="208">
      <t>タイ</t>
    </rPh>
    <rPh sb="210" eb="212">
      <t>イッソウ</t>
    </rPh>
    <rPh sb="213" eb="215">
      <t>ドリョク</t>
    </rPh>
    <rPh sb="216" eb="218">
      <t>ヒツヨウ</t>
    </rPh>
    <phoneticPr fontId="4"/>
  </si>
  <si>
    <t>①総収入の料金収入は前年度比較で約3％の増加ではあるが、地方債償還金等の返済により他会計繰入金が増加し繰入金への依存が高い。単年度の収支が100％未満なので赤字であり、下水道使用料金の見直しや事業費の縮小、経営改善が必要である。                                                                                                                           ④企業債残高対事業規模比率は、下水道使用料金収入に対する企業債残高の割合であり、本町の公共下水道事業はまだ整備途中である為、企業債残高も増加傾向なので、早期の整備に努める必要がある。                                                                                                                                                                                                      ⑤H14年度より公共下水道の供用開始を行ってはいるが、今後は使用料改定の検討が必要であるが、水洗化率が低迷し料金収入が減少する懸念もある事から慎重な判断が必要である。今後も水洗化率の向上に努める。                                                                                                                                                                                   ⑥汚水処理原価は、有収水量1㎥当たりの汚水処理に要した費用を表した指標であり、本町は類似団体平均値より高く、効率的な汚水処理実施の為にも水洗化率を上昇させ有収水水量を増加させる必要がある。                                                                                                                                                                                                    ⑧年々水洗化率は上昇しているが、全国平均には及ばないが、今後も引き続き普及活動を継続し、水洗化率の向上に努める。</t>
    <rPh sb="1" eb="4">
      <t>ソウシュウニュウ</t>
    </rPh>
    <rPh sb="5" eb="7">
      <t>リョウキン</t>
    </rPh>
    <rPh sb="7" eb="9">
      <t>シュウニュウ</t>
    </rPh>
    <rPh sb="10" eb="13">
      <t>ゼンネンド</t>
    </rPh>
    <rPh sb="13" eb="15">
      <t>ヒカク</t>
    </rPh>
    <rPh sb="16" eb="17">
      <t>ヤク</t>
    </rPh>
    <rPh sb="20" eb="22">
      <t>ゾウカ</t>
    </rPh>
    <rPh sb="28" eb="30">
      <t>チホウ</t>
    </rPh>
    <rPh sb="30" eb="31">
      <t>サイ</t>
    </rPh>
    <rPh sb="31" eb="33">
      <t>ショウカン</t>
    </rPh>
    <rPh sb="33" eb="34">
      <t>キン</t>
    </rPh>
    <rPh sb="34" eb="35">
      <t>トウ</t>
    </rPh>
    <rPh sb="36" eb="38">
      <t>ヘンサイ</t>
    </rPh>
    <rPh sb="41" eb="42">
      <t>タ</t>
    </rPh>
    <rPh sb="42" eb="44">
      <t>カイケイ</t>
    </rPh>
    <rPh sb="44" eb="46">
      <t>クリイレ</t>
    </rPh>
    <rPh sb="46" eb="47">
      <t>キン</t>
    </rPh>
    <rPh sb="48" eb="50">
      <t>ゾウカ</t>
    </rPh>
    <rPh sb="51" eb="53">
      <t>クリイレ</t>
    </rPh>
    <rPh sb="53" eb="54">
      <t>キン</t>
    </rPh>
    <rPh sb="56" eb="58">
      <t>イゾン</t>
    </rPh>
    <rPh sb="59" eb="60">
      <t>タカ</t>
    </rPh>
    <rPh sb="62" eb="65">
      <t>タンネンド</t>
    </rPh>
    <rPh sb="66" eb="68">
      <t>シュウシ</t>
    </rPh>
    <rPh sb="73" eb="75">
      <t>ミマン</t>
    </rPh>
    <rPh sb="78" eb="80">
      <t>アカジ</t>
    </rPh>
    <rPh sb="84" eb="87">
      <t>ゲスイドウ</t>
    </rPh>
    <rPh sb="87" eb="90">
      <t>シヨウリョウ</t>
    </rPh>
    <rPh sb="90" eb="91">
      <t>キン</t>
    </rPh>
    <rPh sb="92" eb="94">
      <t>ミナオ</t>
    </rPh>
    <rPh sb="96" eb="99">
      <t>ジギョウヒ</t>
    </rPh>
    <rPh sb="100" eb="102">
      <t>シュクショウ</t>
    </rPh>
    <rPh sb="103" eb="105">
      <t>ケイエイ</t>
    </rPh>
    <rPh sb="105" eb="107">
      <t>カイゼン</t>
    </rPh>
    <rPh sb="108" eb="110">
      <t>ヒツヨウ</t>
    </rPh>
    <rPh sb="238" eb="240">
      <t>キギョウ</t>
    </rPh>
    <rPh sb="240" eb="241">
      <t>サイ</t>
    </rPh>
    <rPh sb="241" eb="243">
      <t>ザンダカ</t>
    </rPh>
    <rPh sb="243" eb="244">
      <t>タイ</t>
    </rPh>
    <rPh sb="244" eb="246">
      <t>ジギョウ</t>
    </rPh>
    <rPh sb="246" eb="248">
      <t>キボ</t>
    </rPh>
    <rPh sb="248" eb="250">
      <t>ヒリツ</t>
    </rPh>
    <rPh sb="252" eb="255">
      <t>ゲスイドウ</t>
    </rPh>
    <rPh sb="255" eb="258">
      <t>シヨウリョウ</t>
    </rPh>
    <rPh sb="258" eb="259">
      <t>キン</t>
    </rPh>
    <rPh sb="259" eb="261">
      <t>シュウニュウ</t>
    </rPh>
    <rPh sb="262" eb="263">
      <t>タイ</t>
    </rPh>
    <rPh sb="265" eb="267">
      <t>キギョウ</t>
    </rPh>
    <rPh sb="267" eb="268">
      <t>サイ</t>
    </rPh>
    <rPh sb="268" eb="270">
      <t>ザンダカ</t>
    </rPh>
    <rPh sb="271" eb="273">
      <t>ワリアイ</t>
    </rPh>
    <rPh sb="277" eb="279">
      <t>ホンチョウ</t>
    </rPh>
    <rPh sb="280" eb="282">
      <t>コウキョウ</t>
    </rPh>
    <rPh sb="282" eb="285">
      <t>ゲスイドウ</t>
    </rPh>
    <rPh sb="285" eb="287">
      <t>ジギョウ</t>
    </rPh>
    <rPh sb="290" eb="292">
      <t>セイビ</t>
    </rPh>
    <rPh sb="292" eb="294">
      <t>トチュウ</t>
    </rPh>
    <rPh sb="297" eb="298">
      <t>タメ</t>
    </rPh>
    <rPh sb="299" eb="301">
      <t>キギョウ</t>
    </rPh>
    <rPh sb="301" eb="302">
      <t>サイ</t>
    </rPh>
    <rPh sb="302" eb="304">
      <t>ザンダカ</t>
    </rPh>
    <rPh sb="305" eb="307">
      <t>ゾウカ</t>
    </rPh>
    <rPh sb="307" eb="309">
      <t>ケイコウ</t>
    </rPh>
    <rPh sb="313" eb="315">
      <t>ソウキ</t>
    </rPh>
    <rPh sb="316" eb="318">
      <t>セイビ</t>
    </rPh>
    <rPh sb="319" eb="320">
      <t>ツト</t>
    </rPh>
    <rPh sb="322" eb="324">
      <t>ヒツヨウ</t>
    </rPh>
    <rPh sb="530" eb="532">
      <t>ネンド</t>
    </rPh>
    <rPh sb="534" eb="536">
      <t>コウキョウ</t>
    </rPh>
    <rPh sb="536" eb="539">
      <t>ゲスイドウ</t>
    </rPh>
    <rPh sb="540" eb="542">
      <t>キョウヨウ</t>
    </rPh>
    <rPh sb="542" eb="544">
      <t>カイシ</t>
    </rPh>
    <rPh sb="545" eb="546">
      <t>オコナ</t>
    </rPh>
    <rPh sb="553" eb="555">
      <t>コンゴ</t>
    </rPh>
    <rPh sb="556" eb="559">
      <t>シヨウリョウ</t>
    </rPh>
    <rPh sb="559" eb="561">
      <t>カイテイ</t>
    </rPh>
    <rPh sb="562" eb="564">
      <t>ケントウ</t>
    </rPh>
    <rPh sb="565" eb="567">
      <t>ヒツヨウ</t>
    </rPh>
    <rPh sb="572" eb="574">
      <t>スイセン</t>
    </rPh>
    <rPh sb="574" eb="575">
      <t>カ</t>
    </rPh>
    <rPh sb="575" eb="576">
      <t>リツ</t>
    </rPh>
    <rPh sb="577" eb="579">
      <t>テイメイ</t>
    </rPh>
    <rPh sb="580" eb="582">
      <t>リョウキン</t>
    </rPh>
    <rPh sb="582" eb="584">
      <t>シュウニュウ</t>
    </rPh>
    <rPh sb="585" eb="587">
      <t>ゲンショウ</t>
    </rPh>
    <rPh sb="589" eb="591">
      <t>ケネン</t>
    </rPh>
    <rPh sb="594" eb="595">
      <t>コト</t>
    </rPh>
    <rPh sb="597" eb="599">
      <t>シンチョウ</t>
    </rPh>
    <rPh sb="600" eb="602">
      <t>ハンダン</t>
    </rPh>
    <rPh sb="603" eb="605">
      <t>ヒツヨウ</t>
    </rPh>
    <rPh sb="609" eb="611">
      <t>コンゴ</t>
    </rPh>
    <rPh sb="612" eb="615">
      <t>スイセンカ</t>
    </rPh>
    <rPh sb="615" eb="616">
      <t>リツ</t>
    </rPh>
    <rPh sb="617" eb="619">
      <t>コウジョウ</t>
    </rPh>
    <rPh sb="620" eb="621">
      <t>ツト</t>
    </rPh>
    <rPh sb="804" eb="806">
      <t>オスイ</t>
    </rPh>
    <rPh sb="806" eb="808">
      <t>ショリ</t>
    </rPh>
    <rPh sb="808" eb="810">
      <t>ゲンカ</t>
    </rPh>
    <rPh sb="814" eb="816">
      <t>スイリョウ</t>
    </rPh>
    <rPh sb="818" eb="819">
      <t>ア</t>
    </rPh>
    <rPh sb="822" eb="824">
      <t>オスイ</t>
    </rPh>
    <rPh sb="824" eb="826">
      <t>ショリ</t>
    </rPh>
    <rPh sb="827" eb="828">
      <t>ヨウ</t>
    </rPh>
    <rPh sb="830" eb="832">
      <t>ヒヨウ</t>
    </rPh>
    <rPh sb="833" eb="834">
      <t>アラワ</t>
    </rPh>
    <rPh sb="836" eb="838">
      <t>シヒョウ</t>
    </rPh>
    <rPh sb="842" eb="844">
      <t>ホンチョウ</t>
    </rPh>
    <rPh sb="845" eb="847">
      <t>ルイジ</t>
    </rPh>
    <rPh sb="847" eb="849">
      <t>ダンタイ</t>
    </rPh>
    <rPh sb="849" eb="852">
      <t>ヘイキンチ</t>
    </rPh>
    <rPh sb="854" eb="855">
      <t>タカ</t>
    </rPh>
    <rPh sb="857" eb="859">
      <t>コウリツ</t>
    </rPh>
    <rPh sb="859" eb="860">
      <t>テキ</t>
    </rPh>
    <rPh sb="861" eb="863">
      <t>オスイ</t>
    </rPh>
    <rPh sb="863" eb="865">
      <t>ショリ</t>
    </rPh>
    <rPh sb="865" eb="867">
      <t>ジッシ</t>
    </rPh>
    <rPh sb="868" eb="869">
      <t>タメ</t>
    </rPh>
    <rPh sb="871" eb="874">
      <t>スイセンカ</t>
    </rPh>
    <rPh sb="874" eb="875">
      <t>リツ</t>
    </rPh>
    <rPh sb="876" eb="878">
      <t>ジョウショウ</t>
    </rPh>
    <rPh sb="880" eb="882">
      <t>ユウシュウ</t>
    </rPh>
    <rPh sb="882" eb="883">
      <t>スイ</t>
    </rPh>
    <rPh sb="883" eb="885">
      <t>スイリョウ</t>
    </rPh>
    <rPh sb="886" eb="888">
      <t>ゾウカ</t>
    </rPh>
    <rPh sb="891" eb="893">
      <t>ヒツヨウ</t>
    </rPh>
    <rPh sb="1094" eb="1096">
      <t>ネンネン</t>
    </rPh>
    <rPh sb="1096" eb="1099">
      <t>スイセンカ</t>
    </rPh>
    <rPh sb="1099" eb="1100">
      <t>リツ</t>
    </rPh>
    <rPh sb="1101" eb="1103">
      <t>ジョウショウ</t>
    </rPh>
    <rPh sb="1109" eb="1111">
      <t>ゼンコク</t>
    </rPh>
    <rPh sb="1111" eb="1113">
      <t>ヘイキン</t>
    </rPh>
    <rPh sb="1115" eb="1116">
      <t>オヨ</t>
    </rPh>
    <rPh sb="1121" eb="1123">
      <t>コンゴ</t>
    </rPh>
    <rPh sb="1124" eb="1125">
      <t>ヒ</t>
    </rPh>
    <rPh sb="1126" eb="1127">
      <t>ツヅ</t>
    </rPh>
    <rPh sb="1128" eb="1130">
      <t>フキュウ</t>
    </rPh>
    <rPh sb="1130" eb="1132">
      <t>カツドウ</t>
    </rPh>
    <rPh sb="1133" eb="1135">
      <t>ケイゾク</t>
    </rPh>
    <rPh sb="1137" eb="1140">
      <t>スイセンカ</t>
    </rPh>
    <rPh sb="1140" eb="1141">
      <t>リツ</t>
    </rPh>
    <rPh sb="1142" eb="1144">
      <t>コウジョウ</t>
    </rPh>
    <rPh sb="1145" eb="1146">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</si>
</sst>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85-4D2B-8D35-46D4CAEBDD9B}"/>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0.2</c:v>
                </c:pt>
                <c:pt idx="2">
                  <c:v>0.16</c:v>
                </c:pt>
                <c:pt idx="3">
                  <c:v>0.2</c:v>
                </c:pt>
                <c:pt idx="4">
                  <c:v>0.34</c:v>
                </c:pt>
              </c:numCache>
            </c:numRef>
          </c:val>
          <c:smooth val="0"/>
          <c:extLst>
            <c:ext xmlns:c16="http://schemas.microsoft.com/office/drawing/2014/chart" uri="{C3380CC4-5D6E-409C-BE32-E72D297353CC}">
              <c16:uniqueId val="{00000001-9285-4D2B-8D35-46D4CAEBDD9B}"/>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F1-4026-9817-DDD1F2300B4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37.950000000000003</c:v>
                </c:pt>
                <c:pt idx="1">
                  <c:v>32.42</c:v>
                </c:pt>
                <c:pt idx="2">
                  <c:v>50.12</c:v>
                </c:pt>
                <c:pt idx="3">
                  <c:v>49.98</c:v>
                </c:pt>
                <c:pt idx="4">
                  <c:v>50.06</c:v>
                </c:pt>
              </c:numCache>
            </c:numRef>
          </c:val>
          <c:smooth val="0"/>
          <c:extLst>
            <c:ext xmlns:c16="http://schemas.microsoft.com/office/drawing/2014/chart" uri="{C3380CC4-5D6E-409C-BE32-E72D297353CC}">
              <c16:uniqueId val="{00000001-A3F1-4026-9817-DDD1F2300B4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75.14</c:v>
                </c:pt>
                <c:pt idx="1">
                  <c:v>76.11</c:v>
                </c:pt>
                <c:pt idx="2">
                  <c:v>75.260000000000005</c:v>
                </c:pt>
                <c:pt idx="3">
                  <c:v>76.72</c:v>
                </c:pt>
                <c:pt idx="4">
                  <c:v>78.06</c:v>
                </c:pt>
              </c:numCache>
            </c:numRef>
          </c:val>
          <c:extLst>
            <c:ext xmlns:c16="http://schemas.microsoft.com/office/drawing/2014/chart" uri="{C3380CC4-5D6E-409C-BE32-E72D297353CC}">
              <c16:uniqueId val="{00000000-0CAC-4D32-B1F0-2E02FDB8D497}"/>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63.25</c:v>
                </c:pt>
                <c:pt idx="1">
                  <c:v>60.69</c:v>
                </c:pt>
                <c:pt idx="2">
                  <c:v>86.63</c:v>
                </c:pt>
                <c:pt idx="3">
                  <c:v>87.09</c:v>
                </c:pt>
                <c:pt idx="4">
                  <c:v>85.79</c:v>
                </c:pt>
              </c:numCache>
            </c:numRef>
          </c:val>
          <c:smooth val="0"/>
          <c:extLst>
            <c:ext xmlns:c16="http://schemas.microsoft.com/office/drawing/2014/chart" uri="{C3380CC4-5D6E-409C-BE32-E72D297353CC}">
              <c16:uniqueId val="{00000001-0CAC-4D32-B1F0-2E02FDB8D497}"/>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62.5</c:v>
                </c:pt>
                <c:pt idx="1">
                  <c:v>63.13</c:v>
                </c:pt>
                <c:pt idx="2">
                  <c:v>60.86</c:v>
                </c:pt>
                <c:pt idx="3">
                  <c:v>61.58</c:v>
                </c:pt>
                <c:pt idx="4">
                  <c:v>61.54</c:v>
                </c:pt>
              </c:numCache>
            </c:numRef>
          </c:val>
          <c:extLst>
            <c:ext xmlns:c16="http://schemas.microsoft.com/office/drawing/2014/chart" uri="{C3380CC4-5D6E-409C-BE32-E72D297353CC}">
              <c16:uniqueId val="{00000000-221F-4CFC-9DB4-2FACB462D82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21F-4CFC-9DB4-2FACB462D82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92-4FEB-9ED5-4E97772372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92-4FEB-9ED5-4E97772372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3E2-4D8C-B9A3-DB4625730EB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3E2-4D8C-B9A3-DB4625730EB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DC-4E68-94B8-2A16DE834673}"/>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DC-4E68-94B8-2A16DE834673}"/>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947-4554-AA1A-B1D8F73F8EC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947-4554-AA1A-B1D8F73F8EC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3633.57</c:v>
                </c:pt>
                <c:pt idx="1">
                  <c:v>3689.5</c:v>
                </c:pt>
                <c:pt idx="2">
                  <c:v>3449.93</c:v>
                </c:pt>
                <c:pt idx="3">
                  <c:v>3452.79</c:v>
                </c:pt>
                <c:pt idx="4">
                  <c:v>3441.08</c:v>
                </c:pt>
              </c:numCache>
            </c:numRef>
          </c:val>
          <c:extLst>
            <c:ext xmlns:c16="http://schemas.microsoft.com/office/drawing/2014/chart" uri="{C3380CC4-5D6E-409C-BE32-E72D297353CC}">
              <c16:uniqueId val="{00000000-8190-4B39-91E2-DB1D4457442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1862.51</c:v>
                </c:pt>
                <c:pt idx="1">
                  <c:v>1622.57</c:v>
                </c:pt>
                <c:pt idx="2">
                  <c:v>855.79</c:v>
                </c:pt>
                <c:pt idx="3">
                  <c:v>948.07</c:v>
                </c:pt>
                <c:pt idx="4">
                  <c:v>1105.9100000000001</c:v>
                </c:pt>
              </c:numCache>
            </c:numRef>
          </c:val>
          <c:smooth val="0"/>
          <c:extLst>
            <c:ext xmlns:c16="http://schemas.microsoft.com/office/drawing/2014/chart" uri="{C3380CC4-5D6E-409C-BE32-E72D297353CC}">
              <c16:uniqueId val="{00000001-8190-4B39-91E2-DB1D4457442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44.71</c:v>
                </c:pt>
                <c:pt idx="1">
                  <c:v>45.09</c:v>
                </c:pt>
                <c:pt idx="2">
                  <c:v>44.47</c:v>
                </c:pt>
                <c:pt idx="3">
                  <c:v>45.27</c:v>
                </c:pt>
                <c:pt idx="4">
                  <c:v>45.24</c:v>
                </c:pt>
              </c:numCache>
            </c:numRef>
          </c:val>
          <c:extLst>
            <c:ext xmlns:c16="http://schemas.microsoft.com/office/drawing/2014/chart" uri="{C3380CC4-5D6E-409C-BE32-E72D297353CC}">
              <c16:uniqueId val="{00000000-2F3C-47ED-AAD6-87BA2F1B464C}"/>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53.03</c:v>
                </c:pt>
                <c:pt idx="1">
                  <c:v>58.32</c:v>
                </c:pt>
                <c:pt idx="2">
                  <c:v>82.82</c:v>
                </c:pt>
                <c:pt idx="3">
                  <c:v>83.31</c:v>
                </c:pt>
                <c:pt idx="4">
                  <c:v>76.319999999999993</c:v>
                </c:pt>
              </c:numCache>
            </c:numRef>
          </c:val>
          <c:smooth val="0"/>
          <c:extLst>
            <c:ext xmlns:c16="http://schemas.microsoft.com/office/drawing/2014/chart" uri="{C3380CC4-5D6E-409C-BE32-E72D297353CC}">
              <c16:uniqueId val="{00000001-2F3C-47ED-AAD6-87BA2F1B464C}"/>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169.69</c:v>
                </c:pt>
                <c:pt idx="1">
                  <c:v>168.71</c:v>
                </c:pt>
                <c:pt idx="2">
                  <c:v>167.95</c:v>
                </c:pt>
                <c:pt idx="3">
                  <c:v>167.72</c:v>
                </c:pt>
                <c:pt idx="4">
                  <c:v>166.86</c:v>
                </c:pt>
              </c:numCache>
            </c:numRef>
          </c:val>
          <c:extLst>
            <c:ext xmlns:c16="http://schemas.microsoft.com/office/drawing/2014/chart" uri="{C3380CC4-5D6E-409C-BE32-E72D297353CC}">
              <c16:uniqueId val="{00000000-0C60-4F04-8032-8DD811B67AD2}"/>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250.86</c:v>
                </c:pt>
                <c:pt idx="1">
                  <c:v>227.65</c:v>
                </c:pt>
                <c:pt idx="2">
                  <c:v>165.76</c:v>
                </c:pt>
                <c:pt idx="3">
                  <c:v>160.62</c:v>
                </c:pt>
                <c:pt idx="4">
                  <c:v>171.08</c:v>
                </c:pt>
              </c:numCache>
            </c:numRef>
          </c:val>
          <c:smooth val="0"/>
          <c:extLst>
            <c:ext xmlns:c16="http://schemas.microsoft.com/office/drawing/2014/chart" uri="{C3380CC4-5D6E-409C-BE32-E72D297353CC}">
              <c16:uniqueId val="{00000001-0C60-4F04-8032-8DD811B67AD2}"/>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3" zoomScaleNormal="100" workbookViewId="0">
      <selection activeCell="BL45" sqref="BL45:BZ4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沖縄県　与那原町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Cb2</v>
      </c>
      <c r="X8" s="49"/>
      <c r="Y8" s="49"/>
      <c r="Z8" s="49"/>
      <c r="AA8" s="49"/>
      <c r="AB8" s="49"/>
      <c r="AC8" s="49"/>
      <c r="AD8" s="50" t="str">
        <f>データ!$M$6</f>
        <v>非設置</v>
      </c>
      <c r="AE8" s="50"/>
      <c r="AF8" s="50"/>
      <c r="AG8" s="50"/>
      <c r="AH8" s="50"/>
      <c r="AI8" s="50"/>
      <c r="AJ8" s="50"/>
      <c r="AK8" s="3"/>
      <c r="AL8" s="51">
        <f>データ!S6</f>
        <v>19982</v>
      </c>
      <c r="AM8" s="51"/>
      <c r="AN8" s="51"/>
      <c r="AO8" s="51"/>
      <c r="AP8" s="51"/>
      <c r="AQ8" s="51"/>
      <c r="AR8" s="51"/>
      <c r="AS8" s="51"/>
      <c r="AT8" s="46">
        <f>データ!T6</f>
        <v>5.18</v>
      </c>
      <c r="AU8" s="46"/>
      <c r="AV8" s="46"/>
      <c r="AW8" s="46"/>
      <c r="AX8" s="46"/>
      <c r="AY8" s="46"/>
      <c r="AZ8" s="46"/>
      <c r="BA8" s="46"/>
      <c r="BB8" s="46">
        <f>データ!U6</f>
        <v>3857.53</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80.150000000000006</v>
      </c>
      <c r="Q10" s="46"/>
      <c r="R10" s="46"/>
      <c r="S10" s="46"/>
      <c r="T10" s="46"/>
      <c r="U10" s="46"/>
      <c r="V10" s="46"/>
      <c r="W10" s="46">
        <f>データ!Q6</f>
        <v>100</v>
      </c>
      <c r="X10" s="46"/>
      <c r="Y10" s="46"/>
      <c r="Z10" s="46"/>
      <c r="AA10" s="46"/>
      <c r="AB10" s="46"/>
      <c r="AC10" s="46"/>
      <c r="AD10" s="51">
        <f>データ!R6</f>
        <v>1326</v>
      </c>
      <c r="AE10" s="51"/>
      <c r="AF10" s="51"/>
      <c r="AG10" s="51"/>
      <c r="AH10" s="51"/>
      <c r="AI10" s="51"/>
      <c r="AJ10" s="51"/>
      <c r="AK10" s="2"/>
      <c r="AL10" s="51">
        <f>データ!V6</f>
        <v>15981</v>
      </c>
      <c r="AM10" s="51"/>
      <c r="AN10" s="51"/>
      <c r="AO10" s="51"/>
      <c r="AP10" s="51"/>
      <c r="AQ10" s="51"/>
      <c r="AR10" s="51"/>
      <c r="AS10" s="51"/>
      <c r="AT10" s="46">
        <f>データ!W6</f>
        <v>2.2200000000000002</v>
      </c>
      <c r="AU10" s="46"/>
      <c r="AV10" s="46"/>
      <c r="AW10" s="46"/>
      <c r="AX10" s="46"/>
      <c r="AY10" s="46"/>
      <c r="AZ10" s="46"/>
      <c r="BA10" s="46"/>
      <c r="BB10" s="46">
        <f>データ!X6</f>
        <v>7198.65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120</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119</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【682.51】</v>
      </c>
      <c r="I86" s="26" t="str">
        <f>データ!CA6</f>
        <v>【100.34】</v>
      </c>
      <c r="J86" s="26" t="str">
        <f>データ!CL6</f>
        <v>【136.15】</v>
      </c>
      <c r="K86" s="26" t="str">
        <f>データ!CW6</f>
        <v>【59.64】</v>
      </c>
      <c r="L86" s="26" t="str">
        <f>データ!DH6</f>
        <v>【95.35】</v>
      </c>
      <c r="M86" s="26" t="s">
        <v>45</v>
      </c>
      <c r="N86" s="26" t="s">
        <v>45</v>
      </c>
      <c r="O86" s="26" t="str">
        <f>データ!EO6</f>
        <v>【0.22】</v>
      </c>
    </row>
  </sheetData>
  <sheetProtection algorithmName="SHA-512" hashValue="McMDgnSemq1qnbJLhJG6dbORKCPK7Tzb5Rh3/GO5LBSOOFqnoeaEyk1KX2lgVvRT5/U1YNBNmB3fU798ENkR8g==" saltValue="SCrTjKVDN5/+FH6j1kPhm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7" t="s">
        <v>55</v>
      </c>
      <c r="I3" s="78"/>
      <c r="J3" s="78"/>
      <c r="K3" s="78"/>
      <c r="L3" s="78"/>
      <c r="M3" s="78"/>
      <c r="N3" s="78"/>
      <c r="O3" s="78"/>
      <c r="P3" s="78"/>
      <c r="Q3" s="78"/>
      <c r="R3" s="78"/>
      <c r="S3" s="78"/>
      <c r="T3" s="78"/>
      <c r="U3" s="78"/>
      <c r="V3" s="78"/>
      <c r="W3" s="78"/>
      <c r="X3" s="79"/>
      <c r="Y3" s="83" t="s">
        <v>56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58</v>
      </c>
      <c r="B4" s="30"/>
      <c r="C4" s="30"/>
      <c r="D4" s="30"/>
      <c r="E4" s="30"/>
      <c r="F4" s="30"/>
      <c r="G4" s="30"/>
      <c r="H4" s="80"/>
      <c r="I4" s="81"/>
      <c r="J4" s="81"/>
      <c r="K4" s="81"/>
      <c r="L4" s="81"/>
      <c r="M4" s="81"/>
      <c r="N4" s="81"/>
      <c r="O4" s="81"/>
      <c r="P4" s="81"/>
      <c r="Q4" s="81"/>
      <c r="R4" s="81"/>
      <c r="S4" s="81"/>
      <c r="T4" s="81"/>
      <c r="U4" s="81"/>
      <c r="V4" s="81"/>
      <c r="W4" s="81"/>
      <c r="X4" s="82"/>
      <c r="Y4" s="76" t="s">
        <v>59</v>
      </c>
      <c r="Z4" s="76"/>
      <c r="AA4" s="76"/>
      <c r="AB4" s="76"/>
      <c r="AC4" s="76"/>
      <c r="AD4" s="76"/>
      <c r="AE4" s="76"/>
      <c r="AF4" s="76"/>
      <c r="AG4" s="76"/>
      <c r="AH4" s="76"/>
      <c r="AI4" s="76"/>
      <c r="AJ4" s="76" t="s">
        <v>60</v>
      </c>
      <c r="AK4" s="76"/>
      <c r="AL4" s="76"/>
      <c r="AM4" s="76"/>
      <c r="AN4" s="76"/>
      <c r="AO4" s="76"/>
      <c r="AP4" s="76"/>
      <c r="AQ4" s="76"/>
      <c r="AR4" s="76"/>
      <c r="AS4" s="76"/>
      <c r="AT4" s="76"/>
      <c r="AU4" s="76" t="s">
        <v>61</v>
      </c>
      <c r="AV4" s="76"/>
      <c r="AW4" s="76"/>
      <c r="AX4" s="76"/>
      <c r="AY4" s="76"/>
      <c r="AZ4" s="76"/>
      <c r="BA4" s="76"/>
      <c r="BB4" s="76"/>
      <c r="BC4" s="76"/>
      <c r="BD4" s="76"/>
      <c r="BE4" s="76"/>
      <c r="BF4" s="76" t="s">
        <v>62</v>
      </c>
      <c r="BG4" s="76"/>
      <c r="BH4" s="76"/>
      <c r="BI4" s="76"/>
      <c r="BJ4" s="76"/>
      <c r="BK4" s="76"/>
      <c r="BL4" s="76"/>
      <c r="BM4" s="76"/>
      <c r="BN4" s="76"/>
      <c r="BO4" s="76"/>
      <c r="BP4" s="76"/>
      <c r="BQ4" s="76" t="s">
        <v>63</v>
      </c>
      <c r="BR4" s="76"/>
      <c r="BS4" s="76"/>
      <c r="BT4" s="76"/>
      <c r="BU4" s="76"/>
      <c r="BV4" s="76"/>
      <c r="BW4" s="76"/>
      <c r="BX4" s="76"/>
      <c r="BY4" s="76"/>
      <c r="BZ4" s="76"/>
      <c r="CA4" s="76"/>
      <c r="CB4" s="76" t="s">
        <v>64</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68</v>
      </c>
      <c r="DU4" s="76"/>
      <c r="DV4" s="76"/>
      <c r="DW4" s="76"/>
      <c r="DX4" s="76"/>
      <c r="DY4" s="76"/>
      <c r="DZ4" s="76"/>
      <c r="EA4" s="76"/>
      <c r="EB4" s="76"/>
      <c r="EC4" s="76"/>
      <c r="ED4" s="76"/>
      <c r="EE4" s="76" t="s">
        <v>69</v>
      </c>
      <c r="EF4" s="76"/>
      <c r="EG4" s="76"/>
      <c r="EH4" s="76"/>
      <c r="EI4" s="76"/>
      <c r="EJ4" s="76"/>
      <c r="EK4" s="76"/>
      <c r="EL4" s="76"/>
      <c r="EM4" s="76"/>
      <c r="EN4" s="76"/>
      <c r="EO4" s="76"/>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2019</v>
      </c>
      <c r="C6" s="33">
        <f t="shared" ref="C6:X6" si="3">C7</f>
        <v>473481</v>
      </c>
      <c r="D6" s="33">
        <f t="shared" si="3"/>
        <v>47</v>
      </c>
      <c r="E6" s="33">
        <f t="shared" si="3"/>
        <v>17</v>
      </c>
      <c r="F6" s="33">
        <f t="shared" si="3"/>
        <v>1</v>
      </c>
      <c r="G6" s="33">
        <f t="shared" si="3"/>
        <v>0</v>
      </c>
      <c r="H6" s="33" t="str">
        <f t="shared" si="3"/>
        <v>沖縄県　与那原町</v>
      </c>
      <c r="I6" s="33" t="str">
        <f t="shared" si="3"/>
        <v>法非適用</v>
      </c>
      <c r="J6" s="33" t="str">
        <f t="shared" si="3"/>
        <v>下水道事業</v>
      </c>
      <c r="K6" s="33" t="str">
        <f t="shared" si="3"/>
        <v>公共下水道</v>
      </c>
      <c r="L6" s="33" t="str">
        <f t="shared" si="3"/>
        <v>Cb2</v>
      </c>
      <c r="M6" s="33" t="str">
        <f t="shared" si="3"/>
        <v>非設置</v>
      </c>
      <c r="N6" s="34" t="str">
        <f t="shared" si="3"/>
        <v>-</v>
      </c>
      <c r="O6" s="34" t="str">
        <f t="shared" si="3"/>
        <v>該当数値なし</v>
      </c>
      <c r="P6" s="34">
        <f t="shared" si="3"/>
        <v>80.150000000000006</v>
      </c>
      <c r="Q6" s="34">
        <f t="shared" si="3"/>
        <v>100</v>
      </c>
      <c r="R6" s="34">
        <f t="shared" si="3"/>
        <v>1326</v>
      </c>
      <c r="S6" s="34">
        <f t="shared" si="3"/>
        <v>19982</v>
      </c>
      <c r="T6" s="34">
        <f t="shared" si="3"/>
        <v>5.18</v>
      </c>
      <c r="U6" s="34">
        <f t="shared" si="3"/>
        <v>3857.53</v>
      </c>
      <c r="V6" s="34">
        <f t="shared" si="3"/>
        <v>15981</v>
      </c>
      <c r="W6" s="34">
        <f t="shared" si="3"/>
        <v>2.2200000000000002</v>
      </c>
      <c r="X6" s="34">
        <f t="shared" si="3"/>
        <v>7198.65</v>
      </c>
      <c r="Y6" s="35">
        <f>IF(Y7="",NA(),Y7)</f>
        <v>62.5</v>
      </c>
      <c r="Z6" s="35">
        <f t="shared" ref="Z6:AH6" si="4">IF(Z7="",NA(),Z7)</f>
        <v>63.13</v>
      </c>
      <c r="AA6" s="35">
        <f t="shared" si="4"/>
        <v>60.86</v>
      </c>
      <c r="AB6" s="35">
        <f t="shared" si="4"/>
        <v>61.58</v>
      </c>
      <c r="AC6" s="35">
        <f t="shared" si="4"/>
        <v>61.54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3633.57</v>
      </c>
      <c r="BG6" s="35">
        <f t="shared" ref="BG6:BO6" si="7">IF(BG7="",NA(),BG7)</f>
        <v>3689.5</v>
      </c>
      <c r="BH6" s="35">
        <f t="shared" si="7"/>
        <v>3449.93</v>
      </c>
      <c r="BI6" s="35">
        <f t="shared" si="7"/>
        <v>3452.79</v>
      </c>
      <c r="BJ6" s="35">
        <f t="shared" si="7"/>
        <v>3441.08</v>
      </c>
      <c r="BK6" s="35">
        <f t="shared" si="7"/>
        <v>1862.51</v>
      </c>
      <c r="BL6" s="35">
        <f t="shared" si="7"/>
        <v>1622.57</v>
      </c>
      <c r="BM6" s="35">
        <f t="shared" si="7"/>
        <v>855.79</v>
      </c>
      <c r="BN6" s="35">
        <f t="shared" si="7"/>
        <v>948.07</v>
      </c>
      <c r="BO6" s="35">
        <f t="shared" si="7"/>
        <v>1105.9100000000001</v>
      </c>
      <c r="BP6" s="34" t="str">
        <f>IF(BP7="","",IF(BP7="-","【-】","【"&amp;SUBSTITUTE(TEXT(BP7,"#,##0.00"),"-","△")&amp;"】"))</f>
        <v>【682.51】</v>
      </c>
      <c r="BQ6" s="35">
        <f>IF(BQ7="",NA(),BQ7)</f>
        <v>44.71</v>
      </c>
      <c r="BR6" s="35">
        <f t="shared" ref="BR6:BZ6" si="8">IF(BR7="",NA(),BR7)</f>
        <v>45.09</v>
      </c>
      <c r="BS6" s="35">
        <f t="shared" si="8"/>
        <v>44.47</v>
      </c>
      <c r="BT6" s="35">
        <f t="shared" si="8"/>
        <v>45.27</v>
      </c>
      <c r="BU6" s="35">
        <f t="shared" si="8"/>
        <v>45.24</v>
      </c>
      <c r="BV6" s="35">
        <f t="shared" si="8"/>
        <v>53.03</v>
      </c>
      <c r="BW6" s="35">
        <f t="shared" si="8"/>
        <v>58.32</v>
      </c>
      <c r="BX6" s="35">
        <f t="shared" si="8"/>
        <v>82.82</v>
      </c>
      <c r="BY6" s="35">
        <f t="shared" si="8"/>
        <v>83.31</v>
      </c>
      <c r="BZ6" s="35">
        <f t="shared" si="8"/>
        <v>76.319999999999993</v>
      </c>
      <c r="CA6" s="34" t="str">
        <f>IF(CA7="","",IF(CA7="-","【-】","【"&amp;SUBSTITUTE(TEXT(CA7,"#,##0.00"),"-","△")&amp;"】"))</f>
        <v>【100.34】</v>
      </c>
      <c r="CB6" s="35">
        <f>IF(CB7="",NA(),CB7)</f>
        <v>169.69</v>
      </c>
      <c r="CC6" s="35">
        <f t="shared" ref="CC6:CK6" si="9">IF(CC7="",NA(),CC7)</f>
        <v>168.71</v>
      </c>
      <c r="CD6" s="35">
        <f t="shared" si="9"/>
        <v>167.95</v>
      </c>
      <c r="CE6" s="35">
        <f t="shared" si="9"/>
        <v>167.72</v>
      </c>
      <c r="CF6" s="35">
        <f t="shared" si="9"/>
        <v>166.86</v>
      </c>
      <c r="CG6" s="35">
        <f t="shared" si="9"/>
        <v>250.86</v>
      </c>
      <c r="CH6" s="35">
        <f t="shared" si="9"/>
        <v>227.65</v>
      </c>
      <c r="CI6" s="35">
        <f t="shared" si="9"/>
        <v>165.76</v>
      </c>
      <c r="CJ6" s="35">
        <f t="shared" si="9"/>
        <v>160.62</v>
      </c>
      <c r="CK6" s="35">
        <f t="shared" si="9"/>
        <v>171.08</v>
      </c>
      <c r="CL6" s="34" t="str">
        <f>IF(CL7="","",IF(CL7="-","【-】","【"&amp;SUBSTITUTE(TEXT(CL7,"#,##0.00"),"-","△")&amp;"】"))</f>
        <v>【136.15】</v>
      </c>
      <c r="CM6" s="35" t="str">
        <f>IF(CM7="",NA(),CM7)</f>
        <v>-</v>
      </c>
      <c r="CN6" s="35" t="str">
        <f t="shared" ref="CN6:CV6" si="10">IF(CN7="",NA(),CN7)</f>
        <v>-</v>
      </c>
      <c r="CO6" s="35" t="str">
        <f t="shared" si="10"/>
        <v>-</v>
      </c>
      <c r="CP6" s="35" t="str">
        <f t="shared" si="10"/>
        <v>-</v>
      </c>
      <c r="CQ6" s="35" t="str">
        <f t="shared" si="10"/>
        <v>-</v>
      </c>
      <c r="CR6" s="35">
        <f t="shared" si="10"/>
        <v>37.950000000000003</v>
      </c>
      <c r="CS6" s="35">
        <f t="shared" si="10"/>
        <v>32.42</v>
      </c>
      <c r="CT6" s="35">
        <f t="shared" si="10"/>
        <v>50.12</v>
      </c>
      <c r="CU6" s="35">
        <f t="shared" si="10"/>
        <v>49.98</v>
      </c>
      <c r="CV6" s="35">
        <f t="shared" si="10"/>
        <v>50.06</v>
      </c>
      <c r="CW6" s="34" t="str">
        <f>IF(CW7="","",IF(CW7="-","【-】","【"&amp;SUBSTITUTE(TEXT(CW7,"#,##0.00"),"-","△")&amp;"】"))</f>
        <v>【59.64】</v>
      </c>
      <c r="CX6" s="35">
        <f>IF(CX7="",NA(),CX7)</f>
        <v>75.14</v>
      </c>
      <c r="CY6" s="35">
        <f t="shared" ref="CY6:DG6" si="11">IF(CY7="",NA(),CY7)</f>
        <v>76.11</v>
      </c>
      <c r="CZ6" s="35">
        <f t="shared" si="11"/>
        <v>75.260000000000005</v>
      </c>
      <c r="DA6" s="35">
        <f t="shared" si="11"/>
        <v>76.72</v>
      </c>
      <c r="DB6" s="35">
        <f t="shared" si="11"/>
        <v>78.06</v>
      </c>
      <c r="DC6" s="35">
        <f t="shared" si="11"/>
        <v>63.25</v>
      </c>
      <c r="DD6" s="35">
        <f t="shared" si="11"/>
        <v>60.69</v>
      </c>
      <c r="DE6" s="35">
        <f t="shared" si="11"/>
        <v>86.63</v>
      </c>
      <c r="DF6" s="35">
        <f t="shared" si="11"/>
        <v>87.09</v>
      </c>
      <c r="DG6" s="35">
        <f t="shared" si="11"/>
        <v>85.79</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0.01</v>
      </c>
      <c r="EK6" s="35">
        <f t="shared" si="14"/>
        <v>0.2</v>
      </c>
      <c r="EL6" s="35">
        <f t="shared" si="14"/>
        <v>0.16</v>
      </c>
      <c r="EM6" s="35">
        <f t="shared" si="14"/>
        <v>0.2</v>
      </c>
      <c r="EN6" s="35">
        <f t="shared" si="14"/>
        <v>0.34</v>
      </c>
      <c r="EO6" s="34" t="str">
        <f>IF(EO7="","",IF(EO7="-","【-】","【"&amp;SUBSTITUTE(TEXT(EO7,"#,##0.00"),"-","△")&amp;"】"))</f>
        <v>【0.22】</v>
      </c>
    </row>
    <row r="7" spans="1:145" s="36" customFormat="1" x14ac:dyDescent="0.15">
      <c r="A7" s="28"/>
      <c r="B7" s="37">
        <v>2019</v>
      </c>
      <c r="C7" s="37">
        <v>473481</v>
      </c>
      <c r="D7" s="37">
        <v>47</v>
      </c>
      <c r="E7" s="37">
        <v>17</v>
      </c>
      <c r="F7" s="37">
        <v>1</v>
      </c>
      <c r="G7" s="37">
        <v>0</v>
      </c>
      <c r="H7" s="37" t="s">
        <v>99</v>
      </c>
      <c r="I7" s="37" t="s">
        <v>100</v>
      </c>
      <c r="J7" s="37" t="s">
        <v>101</v>
      </c>
      <c r="K7" s="37" t="s">
        <v>102</v>
      </c>
      <c r="L7" s="37" t="s">
        <v>103</v>
      </c>
      <c r="M7" s="37" t="s">
        <v>104</v>
      </c>
      <c r="N7" s="38" t="s">
        <v>105</v>
      </c>
      <c r="O7" s="38" t="s">
        <v>106</v>
      </c>
      <c r="P7" s="38">
        <v>80.150000000000006</v>
      </c>
      <c r="Q7" s="38">
        <v>100</v>
      </c>
      <c r="R7" s="38">
        <v>1326</v>
      </c>
      <c r="S7" s="38">
        <v>19982</v>
      </c>
      <c r="T7" s="38">
        <v>5.18</v>
      </c>
      <c r="U7" s="38">
        <v>3857.53</v>
      </c>
      <c r="V7" s="38">
        <v>15981</v>
      </c>
      <c r="W7" s="38">
        <v>2.2200000000000002</v>
      </c>
      <c r="X7" s="38">
        <v>7198.65</v>
      </c>
      <c r="Y7" s="38">
        <v>62.5</v>
      </c>
      <c r="Z7" s="38">
        <v>63.13</v>
      </c>
      <c r="AA7" s="38">
        <v>60.86</v>
      </c>
      <c r="AB7" s="38">
        <v>61.58</v>
      </c>
      <c r="AC7" s="38">
        <v>61.54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3633.57</v>
      </c>
      <c r="BG7" s="38">
        <v>3689.5</v>
      </c>
      <c r="BH7" s="38">
        <v>3449.93</v>
      </c>
      <c r="BI7" s="38">
        <v>3452.79</v>
      </c>
      <c r="BJ7" s="38">
        <v>3441.08</v>
      </c>
      <c r="BK7" s="38">
        <v>1862.51</v>
      </c>
      <c r="BL7" s="38">
        <v>1622.57</v>
      </c>
      <c r="BM7" s="38">
        <v>855.79</v>
      </c>
      <c r="BN7" s="38">
        <v>948.07</v>
      </c>
      <c r="BO7" s="38">
        <v>1105.9100000000001</v>
      </c>
      <c r="BP7" s="38">
        <v>682.51</v>
      </c>
      <c r="BQ7" s="38">
        <v>44.71</v>
      </c>
      <c r="BR7" s="38">
        <v>45.09</v>
      </c>
      <c r="BS7" s="38">
        <v>44.47</v>
      </c>
      <c r="BT7" s="38">
        <v>45.27</v>
      </c>
      <c r="BU7" s="38">
        <v>45.24</v>
      </c>
      <c r="BV7" s="38">
        <v>53.03</v>
      </c>
      <c r="BW7" s="38">
        <v>58.32</v>
      </c>
      <c r="BX7" s="38">
        <v>82.82</v>
      </c>
      <c r="BY7" s="38">
        <v>83.31</v>
      </c>
      <c r="BZ7" s="38">
        <v>76.319999999999993</v>
      </c>
      <c r="CA7" s="38">
        <v>100.34</v>
      </c>
      <c r="CB7" s="38">
        <v>169.69</v>
      </c>
      <c r="CC7" s="38">
        <v>168.71</v>
      </c>
      <c r="CD7" s="38">
        <v>167.95</v>
      </c>
      <c r="CE7" s="38">
        <v>167.72</v>
      </c>
      <c r="CF7" s="38">
        <v>166.86</v>
      </c>
      <c r="CG7" s="38">
        <v>250.86</v>
      </c>
      <c r="CH7" s="38">
        <v>227.65</v>
      </c>
      <c r="CI7" s="38">
        <v>165.76</v>
      </c>
      <c r="CJ7" s="38">
        <v>160.62</v>
      </c>
      <c r="CK7" s="38">
        <v>171.08</v>
      </c>
      <c r="CL7" s="38">
        <v>136.15</v>
      </c>
      <c r="CM7" s="38" t="s">
        <v>105</v>
      </c>
      <c r="CN7" s="38" t="s">
        <v>105</v>
      </c>
      <c r="CO7" s="38" t="s">
        <v>105</v>
      </c>
      <c r="CP7" s="38" t="s">
        <v>105</v>
      </c>
      <c r="CQ7" s="38" t="s">
        <v>105</v>
      </c>
      <c r="CR7" s="38">
        <v>37.950000000000003</v>
      </c>
      <c r="CS7" s="38">
        <v>32.42</v>
      </c>
      <c r="CT7" s="38">
        <v>50.12</v>
      </c>
      <c r="CU7" s="38">
        <v>49.98</v>
      </c>
      <c r="CV7" s="38">
        <v>50.06</v>
      </c>
      <c r="CW7" s="38">
        <v>59.64</v>
      </c>
      <c r="CX7" s="38">
        <v>75.14</v>
      </c>
      <c r="CY7" s="38">
        <v>76.11</v>
      </c>
      <c r="CZ7" s="38">
        <v>75.260000000000005</v>
      </c>
      <c r="DA7" s="38">
        <v>76.72</v>
      </c>
      <c r="DB7" s="38">
        <v>78.06</v>
      </c>
      <c r="DC7" s="38">
        <v>63.25</v>
      </c>
      <c r="DD7" s="38">
        <v>60.69</v>
      </c>
      <c r="DE7" s="38">
        <v>86.63</v>
      </c>
      <c r="DF7" s="38">
        <v>87.09</v>
      </c>
      <c r="DG7" s="38">
        <v>85.79</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0.01</v>
      </c>
      <c r="EK7" s="38">
        <v>0.2</v>
      </c>
      <c r="EL7" s="38">
        <v>0.16</v>
      </c>
      <c r="EM7" s="38">
        <v>0.2</v>
      </c>
      <c r="EN7" s="38">
        <v>0.34</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112</v>
      </c>
    </row>
    <row r="12" spans="1:145" x14ac:dyDescent="0.15">
      <c r="B12">
        <v>1</v>
      </c>
      <c r="C12">
        <v>1</v>
      </c>
      <c r="D12">
        <v>1</v>
      </c>
      <c r="E12">
        <v>1</v>
      </c>
      <c r="F12">
        <v>1</v>
      </c>
      <c r="G12" t="s">
        <v>113</v>
      </c>
    </row>
    <row r="13" spans="1:145" x14ac:dyDescent="0.15">
      <c r="B13" t="s">
        <v>114</v>
      </c>
      <c r="C13" t="s">
        <v>115</v>
      </c>
      <c r="D13" t="s">
        <v>114</v>
      </c>
      <c r="E13" t="s">
        <v>114</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2021-01-19T07:44:13Z</cp:lastPrinted>
  <dcterms:created xsi:type="dcterms:W3CDTF">2020-12-04T02:50:32Z</dcterms:created>
  <dcterms:modified xsi:type="dcterms:W3CDTF">2021-01-28T01:05:16Z</dcterms:modified>
  <cp:category/>
</cp:coreProperties>
</file>