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72.0.100.158\水環境係\02)業務\10)公営企業(下水道)\令和2年度\2021.01.29〆切　「経営比較分析表」の提出期限\回答\"/>
    </mc:Choice>
  </mc:AlternateContent>
  <xr:revisionPtr revIDLastSave="0" documentId="13_ncr:1_{8203D61E-A8E6-40C2-8739-98AF6982076E}" xr6:coauthVersionLast="45" xr6:coauthVersionMax="45" xr10:uidLastSave="{00000000-0000-0000-0000-000000000000}"/>
  <workbookProtection workbookAlgorithmName="SHA-512" workbookHashValue="l0a/u4QCjgEcsFrehF45MzuTmGmf5P9GSL9jvlAHtGWKSqBSpfIXfaroR1UV3L3nIEoHk+ocBDJszoyJOnC2eg==" workbookSaltValue="7tHzMk3X1Q6SyYXe0kk09g==" workbookSpinCount="100000" lockStructure="1"/>
  <bookViews>
    <workbookView xWindow="21480" yWindow="6075"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P10" i="4" s="1"/>
  <c r="O6" i="5"/>
  <c r="N6" i="5"/>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AL10" i="4"/>
  <c r="AD10" i="4"/>
  <c r="I10" i="4"/>
  <c r="B10" i="4"/>
  <c r="AT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<sst xmlns="http://schemas.openxmlformats.org/spreadsheetml/2006/main" count="236" uniqueCount="120">
  <si>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</si>
  <si>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</si>
  <si>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</si>
  <si>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</si>
  <si>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</si>
  <si>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</si>
  <si>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</si>
  <si>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</si>
  <si>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</si>
  <si>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</si>
  <si>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</si>
  <si>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</si>
  <si>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</si>
  <si>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</si>
  <si>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</si>
  <si>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</si>
  <si>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</si>
  <si>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</si>
  <si>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</si>
  <si>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</si>
  <si>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</si>
  <si>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</si>
  <si>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</si>
  <si>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</si>
  <si>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</si>
  <si>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</si>
  <si>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</si>
  <si>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</si>
  <si>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</si>
  <si>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</si>
  <si>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</si>
  <si>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</si>
  <si>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</si>
  <si>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</si>
  <si>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</si>
  <si>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</si>
  <si>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</si>
  <si>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</si>
  <si>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</si>
  <si>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</si>
  <si>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</si>
  <si>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</si>
  <si>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</si>
  <si>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</si>
  <si>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</si>
  <si>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</si>
  <si>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</si>
  <si>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</si>
  <si>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</si>
  <si>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</si>
  <si>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</si>
  <si>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</si>
  <si>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</si>
  <si>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</si>
  <si>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</si>
  <si>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</si>
  <si>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</si>
  <si>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</si>
  <si>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</si>
  <si>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</si>
  <si>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</si>
  <si>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</si>
  <si>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</si>
  <si>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</si>
  <si>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</si>
  <si>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</si>
  <si>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</si>
  <si>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</si>
  <si>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</si>
  <si>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</si>
  <si>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</si>
  <si>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</si>
  <si>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</si>
  <si>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</si>
  <si>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</si>
  <si>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</si>
  <si>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</si>
  <si>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</si>
  <si>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</si>
  <si>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</si>
  <si>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</si>
  <si>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</si>
  <si>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</si>
  <si>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</si>
  <si>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</si>
  <si>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</si>
  <si>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</si>
  <si>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</si>
  <si>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</si>
  <si>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</si>
  <si>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</si>
  <si>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</si>
  <si>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</si>
  <si>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</si>
  <si>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</si>
  <si>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</si>
  <si>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</si>
  <si>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</si>
  <si>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</si>
  <si>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</si>
  <si>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</si>
  <si>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</si>
  <si>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</si>
  <si>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</si>
  <si>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</si>
  <si>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</si>
  <si>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</si>
  <si>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</si>
  <si>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</si>
  <si>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</si>
  <si>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</si>
  <si>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</si>
  <si>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</si>
  <si>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</si>
  <si>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</si>
  <si>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</si>
  <si>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</si>
  <si>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読谷村公共下水道事業については、平成８年度に供用開始しており、老朽化に該当する管渠はない。今後は、マンホールポンプの老朽化に伴う更新や鉄蓋の取り替えを計画的に進めていく必要があり、ストックマネジメント計画策定に取り組んでいく。</t>
    <rPh sb="106" eb="107">
      <t>ト</t>
    </rPh>
    <rPh sb="108" eb="109">
      <t>ク</t>
    </rPh>
    <phoneticPr fontId="4"/>
  </si>
  <si>
    <t>下水道使用料金の見直し、普及促進活動を強化し、使用料収入の増加を図る必要がある。また、今後も継続して面整備を進める必要があり、引き続き事業費のバランスをとりながら経営に取り組んでいく。　　　　　　　　</t>
    <rPh sb="0" eb="3">
      <t>ゲスイドウ</t>
    </rPh>
    <rPh sb="3" eb="6">
      <t>シヨウリョウ</t>
    </rPh>
    <rPh sb="6" eb="7">
      <t>キン</t>
    </rPh>
    <rPh sb="8" eb="10">
      <t>ミナオ</t>
    </rPh>
    <rPh sb="14" eb="16">
      <t>ソクシン</t>
    </rPh>
    <rPh sb="23" eb="26">
      <t>シヨウリョウ</t>
    </rPh>
    <rPh sb="26" eb="28">
      <t>シュウニュウ</t>
    </rPh>
    <rPh sb="29" eb="31">
      <t>ゾウカ</t>
    </rPh>
    <rPh sb="32" eb="33">
      <t>ハカ</t>
    </rPh>
    <rPh sb="34" eb="36">
      <t>ヒツヨウ</t>
    </rPh>
    <rPh sb="43" eb="45">
      <t>コンゴ</t>
    </rPh>
    <rPh sb="46" eb="48">
      <t>ケイゾク</t>
    </rPh>
    <rPh sb="54" eb="55">
      <t>スス</t>
    </rPh>
    <rPh sb="57" eb="59">
      <t>ヒツヨウ</t>
    </rPh>
    <rPh sb="63" eb="64">
      <t>ヒ</t>
    </rPh>
    <rPh sb="65" eb="66">
      <t>ツヅ</t>
    </rPh>
    <rPh sb="67" eb="70">
      <t>ジギョウヒ</t>
    </rPh>
    <rPh sb="81" eb="83">
      <t>ケイエイ</t>
    </rPh>
    <rPh sb="84" eb="85">
      <t>ト</t>
    </rPh>
    <rPh sb="86" eb="87">
      <t>ク</t>
    </rPh>
    <phoneticPr fontId="4"/>
  </si>
  <si>
    <t>①収益的収支比率　　　　　　　　　　　　　　　　　　　　　　　　　　　　　　　　　　打切決算による下水道使用料の減収および地方債償還金の増額となったことが、大きく減少した主な要因である。　　　　　　　　　　　　　　　　　　　　　　　　　　　　　　　　　　　　　　　　　　　　　　　　　　　④企業債残高対事業規模比率　　　　　　　　　　　　　　　　　　　　　　　　　　　　　　　　　　現在、下水道未普及解消に向けて面整備に取り組んでいる途上にあり、公債費負担は高額となっている。　　　　　　　　　　　　　　　　　　　　　　　　　　　⑤経費回収率　　　　　　　　　　　　　　　　　　　　　　　　　　　　　　　　　　　　　　　　　　　　面整備に取り組んでいる途上にあることから平均値を下回っている。減少した主な要因は、汚水処理費が増加傾向であることや打切決算による下水道使用料の減収したものである。下水道普及を加速させるとともに、下水道使用料金の見直しを検討する。　　　　　　　　　　　　　　　　　　　　　　　　　　　　　　　　　　　　　　　　　　　　　　　　　　　　　　　　　　　　　　　⑥汚水処理原価　　　　　　　　　　　　　　　　　　　　　　　　　　　　　　　　　　　　　平均値を下回り、原価は約150円で推移しており、適正と見込まれる。　　　　　　　　　　　　　　　　　　　　　　　　　　　　　　　　　　　　⑦施設利用率　　　　　　　　　　　　　　　　　　　　　　　　　　　　　　　　　　　　　　平均値を上回っており効率的に施設を利用できている状況である。面整備の拡大に併せて、施設増設の検討を行っていく。　　　　　　　　　　　　　　　　　　　　　　　　　　　　　　　　　　　　　　　　　　　　　⑧水洗化率　　　　　　　　　　　　　　　　　　　　　　　　　　　　　　　　　　　　面整備を進めている途上から、平均値を大きく下回っている。下水道普及促進活動の強化を図り水洗化率向上に取り組んでいく。</t>
    <rPh sb="1" eb="4">
      <t>シュウエキテキ</t>
    </rPh>
    <rPh sb="4" eb="6">
      <t>シュウシ</t>
    </rPh>
    <rPh sb="6" eb="8">
      <t>ヒリツ</t>
    </rPh>
    <rPh sb="43" eb="46">
      <t>シヨウリョウ</t>
    </rPh>
    <rPh sb="47" eb="49">
      <t>ゲンガク</t>
    </rPh>
    <rPh sb="52" eb="54">
      <t>チホウ</t>
    </rPh>
    <rPh sb="54" eb="55">
      <t>サイ</t>
    </rPh>
    <rPh sb="59" eb="61">
      <t>ゾウガク</t>
    </rPh>
    <rPh sb="69" eb="71">
      <t>ゲンショウ</t>
    </rPh>
    <rPh sb="73" eb="74">
      <t>オモ</t>
    </rPh>
    <rPh sb="78" eb="79">
      <t>オオ</t>
    </rPh>
    <rPh sb="81" eb="83">
      <t>ゲンショウ</t>
    </rPh>
    <rPh sb="85" eb="86">
      <t>オモ</t>
    </rPh>
    <rPh sb="87" eb="89">
      <t>ヨウイン</t>
    </rPh>
    <rPh sb="100" eb="101">
      <t>オモ</t>
    </rPh>
    <rPh sb="145" eb="147">
      <t>キギョウ</t>
    </rPh>
    <rPh sb="147" eb="148">
      <t>サイ</t>
    </rPh>
    <rPh sb="148" eb="150">
      <t>ザンダカ</t>
    </rPh>
    <rPh sb="150" eb="151">
      <t>タイ</t>
    </rPh>
    <rPh sb="151" eb="153">
      <t>ジギョウ</t>
    </rPh>
    <rPh sb="153" eb="155">
      <t>キボ</t>
    </rPh>
    <rPh sb="155" eb="157">
      <t>ヒリツ</t>
    </rPh>
    <rPh sb="191" eb="193">
      <t>ゲンザイ</t>
    </rPh>
    <rPh sb="194" eb="197">
      <t>ゲスイドウ</t>
    </rPh>
    <rPh sb="356" eb="358">
      <t>オスイ</t>
    </rPh>
    <rPh sb="358" eb="360">
      <t>ショリ</t>
    </rPh>
    <rPh sb="360" eb="361">
      <t>ヒ</t>
    </rPh>
    <rPh sb="362" eb="364">
      <t>ゾウカ</t>
    </rPh>
    <rPh sb="364" eb="366">
      <t>ケイコウ</t>
    </rPh>
    <rPh sb="372" eb="374">
      <t>ウチキ</t>
    </rPh>
    <rPh sb="374" eb="376">
      <t>ケッサン</t>
    </rPh>
    <rPh sb="379" eb="382">
      <t>ゲスイドウ</t>
    </rPh>
    <rPh sb="382" eb="385">
      <t>シヨウリョウ</t>
    </rPh>
    <rPh sb="386" eb="388">
      <t>ゲンシュウ</t>
    </rPh>
    <rPh sb="396" eb="398">
      <t>ゲスイ</t>
    </rPh>
    <rPh sb="398" eb="399">
      <t>ドウ</t>
    </rPh>
    <rPh sb="399" eb="401">
      <t>フキュウ</t>
    </rPh>
    <rPh sb="402" eb="404">
      <t>カソク</t>
    </rPh>
    <rPh sb="412" eb="415">
      <t>ゲスイドウ</t>
    </rPh>
    <rPh sb="415" eb="418">
      <t>シヨウリョウ</t>
    </rPh>
    <rPh sb="418" eb="419">
      <t>キン</t>
    </rPh>
    <rPh sb="420" eb="422">
      <t>ミナオ</t>
    </rPh>
    <rPh sb="424" eb="426">
      <t>ケントウ</t>
    </rPh>
    <rPh sb="497" eb="499">
      <t>ゲンカ</t>
    </rPh>
    <rPh sb="560" eb="562">
      <t>テキセイ</t>
    </rPh>
    <rPh sb="563" eb="565">
      <t>ミコ</t>
    </rPh>
    <rPh sb="606" eb="608">
      <t>シセツ</t>
    </rPh>
    <rPh sb="608" eb="611">
      <t>リヨウリツ</t>
    </rPh>
    <rPh sb="659" eb="662">
      <t>コウリツテキ</t>
    </rPh>
    <rPh sb="663" eb="665">
      <t>シセツ</t>
    </rPh>
    <rPh sb="666" eb="668">
      <t>リヨウ</t>
    </rPh>
    <rPh sb="673" eb="675">
      <t>ジョウキョウ</t>
    </rPh>
    <rPh sb="686" eb="687">
      <t>アワ</t>
    </rPh>
    <rPh sb="750" eb="753">
      <t>スイセンカ</t>
    </rPh>
    <rPh sb="753" eb="754">
      <t>リツ</t>
    </rPh>
    <rPh sb="808" eb="809">
      <t>オオ</t>
    </rPh>
    <rPh sb="818" eb="820">
      <t>ゲスイ</t>
    </rPh>
    <rPh sb="820" eb="821">
      <t>ドウ</t>
    </rPh>
    <rPh sb="823" eb="825">
      <t>ソクシン</t>
    </rPh>
    <rPh sb="831" eb="832">
      <t>ハカ</t>
    </rPh>
    <rPh sb="840" eb="841">
      <t>ト</t>
    </rPh>
    <rPh sb="842" eb="84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</si>
</sst>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4B-45B8-AB56-AB7D1E7E98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4E4B-45B8-AB56-AB7D1E7E98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56.32</c:v>
                </c:pt>
                <c:pt idx="1">
                  <c:v>58.28</c:v>
                </c:pt>
                <c:pt idx="2">
                  <c:v>58.04</c:v>
                </c:pt>
                <c:pt idx="3">
                  <c:v>57.42</c:v>
                </c:pt>
                <c:pt idx="4">
                  <c:v>56</c:v>
                </c:pt>
              </c:numCache>
            </c:numRef>
          </c:val>
          <c:extLst>
            <c:ext xmlns:c16="http://schemas.microsoft.com/office/drawing/2014/chart" uri="{C3380CC4-5D6E-409C-BE32-E72D297353CC}">
              <c16:uniqueId val="{00000000-6E93-4DC4-BD31-562D6141F7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6E93-4DC4-BD31-562D6141F7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63.08</c:v>
                </c:pt>
                <c:pt idx="1">
                  <c:v>64.36</c:v>
                </c:pt>
                <c:pt idx="2">
                  <c:v>64.680000000000007</c:v>
                </c:pt>
                <c:pt idx="3">
                  <c:v>64.17</c:v>
                </c:pt>
                <c:pt idx="4">
                  <c:v>65.73</c:v>
                </c:pt>
              </c:numCache>
            </c:numRef>
          </c:val>
          <c:extLst>
            <c:ext xmlns:c16="http://schemas.microsoft.com/office/drawing/2014/chart" uri="{C3380CC4-5D6E-409C-BE32-E72D297353CC}">
              <c16:uniqueId val="{00000000-4E55-4E54-99B1-E9CE63C4E9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4E55-4E54-99B1-E9CE63C4E9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72.31</c:v>
                </c:pt>
                <c:pt idx="1">
                  <c:v>73.41</c:v>
                </c:pt>
                <c:pt idx="2">
                  <c:v>72.540000000000006</c:v>
                </c:pt>
                <c:pt idx="3">
                  <c:v>70.790000000000006</c:v>
                </c:pt>
                <c:pt idx="4">
                  <c:v>65.12</c:v>
                </c:pt>
              </c:numCache>
            </c:numRef>
          </c:val>
          <c:extLst>
            <c:ext xmlns:c16="http://schemas.microsoft.com/office/drawing/2014/chart" uri="{C3380CC4-5D6E-409C-BE32-E72D297353CC}">
              <c16:uniqueId val="{00000000-9B99-4D56-9318-37AFDFFAB5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99-4D56-9318-37AFDFFAB5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05-4A93-888D-2A7CCD2733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05-4A93-888D-2A7CCD2733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E-4656-BC1F-DF2FAA4F58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E-4656-BC1F-DF2FAA4F58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95-4BFC-B20B-2DE5C90578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95-4BFC-B20B-2DE5C90578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7-4752-9200-E83EC439913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7-4752-9200-E83EC439913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2849.61</c:v>
                </c:pt>
                <c:pt idx="1">
                  <c:v>2660.13</c:v>
                </c:pt>
                <c:pt idx="2">
                  <c:v>2900.63</c:v>
                </c:pt>
                <c:pt idx="3">
                  <c:v>2783.07</c:v>
                </c:pt>
                <c:pt idx="4">
                  <c:v>2956.02</c:v>
                </c:pt>
              </c:numCache>
            </c:numRef>
          </c:val>
          <c:extLst>
            <c:ext xmlns:c16="http://schemas.microsoft.com/office/drawing/2014/chart" uri="{C3380CC4-5D6E-409C-BE32-E72D297353CC}">
              <c16:uniqueId val="{00000000-AE79-4970-834A-5751E169460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AE79-4970-834A-5751E169460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51.1</c:v>
                </c:pt>
                <c:pt idx="1">
                  <c:v>52.87</c:v>
                </c:pt>
                <c:pt idx="2">
                  <c:v>52.37</c:v>
                </c:pt>
                <c:pt idx="3">
                  <c:v>52.56</c:v>
                </c:pt>
                <c:pt idx="4">
                  <c:v>47.25</c:v>
                </c:pt>
              </c:numCache>
            </c:numRef>
          </c:val>
          <c:extLst>
            <c:ext xmlns:c16="http://schemas.microsoft.com/office/drawing/2014/chart" uri="{C3380CC4-5D6E-409C-BE32-E72D297353CC}">
              <c16:uniqueId val="{00000000-1830-4A99-B6D5-6CD38E996F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1830-4A99-B6D5-6CD38E996F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150.84</c:v>
                </c:pt>
                <c:pt idx="1">
                  <c:v>148.91999999999999</c:v>
                </c:pt>
                <c:pt idx="2">
                  <c:v>150</c:v>
                </c:pt>
                <c:pt idx="3">
                  <c:v>150</c:v>
                </c:pt>
                <c:pt idx="4">
                  <c:v>150</c:v>
                </c:pt>
              </c:numCache>
            </c:numRef>
          </c:val>
          <c:extLst>
            <c:ext xmlns:c16="http://schemas.microsoft.com/office/drawing/2014/chart" uri="{C3380CC4-5D6E-409C-BE32-E72D297353CC}">
              <c16:uniqueId val="{00000000-1EB6-4C7A-94DE-C4FEDEEE121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1EB6-4C7A-94DE-C4FEDEEE121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読谷村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41481</v>
      </c>
      <c r="AM8" s="51"/>
      <c r="AN8" s="51"/>
      <c r="AO8" s="51"/>
      <c r="AP8" s="51"/>
      <c r="AQ8" s="51"/>
      <c r="AR8" s="51"/>
      <c r="AS8" s="51"/>
      <c r="AT8" s="46">
        <f>データ!T6</f>
        <v>35.28</v>
      </c>
      <c r="AU8" s="46"/>
      <c r="AV8" s="46"/>
      <c r="AW8" s="46"/>
      <c r="AX8" s="46"/>
      <c r="AY8" s="46"/>
      <c r="AZ8" s="46"/>
      <c r="BA8" s="46"/>
      <c r="BB8" s="46">
        <f>データ!U6</f>
        <v>1175.77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24.66</v>
      </c>
      <c r="Q10" s="46"/>
      <c r="R10" s="46"/>
      <c r="S10" s="46"/>
      <c r="T10" s="46"/>
      <c r="U10" s="46"/>
      <c r="V10" s="46"/>
      <c r="W10" s="46">
        <f>データ!Q6</f>
        <v>99.63</v>
      </c>
      <c r="X10" s="46"/>
      <c r="Y10" s="46"/>
      <c r="Z10" s="46"/>
      <c r="AA10" s="46"/>
      <c r="AB10" s="46"/>
      <c r="AC10" s="46"/>
      <c r="AD10" s="51">
        <f>データ!R6</f>
        <v>1263</v>
      </c>
      <c r="AE10" s="51"/>
      <c r="AF10" s="51"/>
      <c r="AG10" s="51"/>
      <c r="AH10" s="51"/>
      <c r="AI10" s="51"/>
      <c r="AJ10" s="51"/>
      <c r="AK10" s="2"/>
      <c r="AL10" s="51">
        <f>データ!V6</f>
        <v>10222</v>
      </c>
      <c r="AM10" s="51"/>
      <c r="AN10" s="51"/>
      <c r="AO10" s="51"/>
      <c r="AP10" s="51"/>
      <c r="AQ10" s="51"/>
      <c r="AR10" s="51"/>
      <c r="AS10" s="51"/>
      <c r="AT10" s="46">
        <f>データ!W6</f>
        <v>4.0199999999999996</v>
      </c>
      <c r="AU10" s="46"/>
      <c r="AV10" s="46"/>
      <c r="AW10" s="46"/>
      <c r="AX10" s="46"/>
      <c r="AY10" s="46"/>
      <c r="AZ10" s="46"/>
      <c r="BA10" s="46"/>
      <c r="BB10" s="46">
        <f>データ!X6</f>
        <v>2542.79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PiZnEZ2ypD1qobW52CCCTGV17WPWD6Aj4HaXrRdnqdf5YPA4LnBvc5k9N1+11AXlPcZpr4R0rDeKigmB3mIBQ==" saltValue="TqFPgWRsvAWCotiK4x1Sx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473243</v>
      </c>
      <c r="D6" s="33">
        <f t="shared" si="3"/>
        <v>47</v>
      </c>
      <c r="E6" s="33">
        <f t="shared" si="3"/>
        <v>17</v>
      </c>
      <c r="F6" s="33">
        <f t="shared" si="3"/>
        <v>1</v>
      </c>
      <c r="G6" s="33">
        <f t="shared" si="3"/>
        <v>0</v>
      </c>
      <c r="H6" s="33" t="str">
        <f t="shared" si="3"/>
        <v>沖縄県　読谷村</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24.66</v>
      </c>
      <c r="Q6" s="34">
        <f t="shared" si="3"/>
        <v>99.63</v>
      </c>
      <c r="R6" s="34">
        <f t="shared" si="3"/>
        <v>1263</v>
      </c>
      <c r="S6" s="34">
        <f t="shared" si="3"/>
        <v>41481</v>
      </c>
      <c r="T6" s="34">
        <f t="shared" si="3"/>
        <v>35.28</v>
      </c>
      <c r="U6" s="34">
        <f t="shared" si="3"/>
        <v>1175.77</v>
      </c>
      <c r="V6" s="34">
        <f t="shared" si="3"/>
        <v>10222</v>
      </c>
      <c r="W6" s="34">
        <f t="shared" si="3"/>
        <v>4.0199999999999996</v>
      </c>
      <c r="X6" s="34">
        <f t="shared" si="3"/>
        <v>2542.79</v>
      </c>
      <c r="Y6" s="35">
        <f>IF(Y7="",NA(),Y7)</f>
        <v>72.31</v>
      </c>
      <c r="Z6" s="35">
        <f t="shared" ref="Z6:AH6" si="4">IF(Z7="",NA(),Z7)</f>
        <v>73.41</v>
      </c>
      <c r="AA6" s="35">
        <f t="shared" si="4"/>
        <v>72.540000000000006</v>
      </c>
      <c r="AB6" s="35">
        <f t="shared" si="4"/>
        <v>70.790000000000006</v>
      </c>
      <c r="AC6" s="35">
        <f t="shared" si="4"/>
        <v>65.12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2849.61</v>
      </c>
      <c r="BG6" s="35">
        <f t="shared" ref="BG6:BO6" si="7">IF(BG7="",NA(),BG7)</f>
        <v>2660.13</v>
      </c>
      <c r="BH6" s="35">
        <f t="shared" si="7"/>
        <v>2900.63</v>
      </c>
      <c r="BI6" s="35">
        <f t="shared" si="7"/>
        <v>2783.07</v>
      </c>
      <c r="BJ6" s="35">
        <f t="shared" si="7"/>
        <v>2956.02</v>
      </c>
      <c r="BK6" s="35">
        <f t="shared" si="7"/>
        <v>1118.56</v>
      </c>
      <c r="BL6" s="35">
        <f t="shared" si="7"/>
        <v>1111.31</v>
      </c>
      <c r="BM6" s="35">
        <f t="shared" si="7"/>
        <v>966.33</v>
      </c>
      <c r="BN6" s="35">
        <f t="shared" si="7"/>
        <v>958.81</v>
      </c>
      <c r="BO6" s="35">
        <f t="shared" si="7"/>
        <v>1001.3</v>
      </c>
      <c r="BP6" s="34" t="str">
        <f>IF(BP7="","",IF(BP7="-","【-】","【"&amp;SUBSTITUTE(TEXT(BP7,"#,##0.00"),"-","△")&amp;"】"))</f>
        <v>【682.51】</v>
      </c>
      <c r="BQ6" s="35">
        <f>IF(BQ7="",NA(),BQ7)</f>
        <v>51.1</v>
      </c>
      <c r="BR6" s="35">
        <f t="shared" ref="BR6:BZ6" si="8">IF(BR7="",NA(),BR7)</f>
        <v>52.87</v>
      </c>
      <c r="BS6" s="35">
        <f t="shared" si="8"/>
        <v>52.37</v>
      </c>
      <c r="BT6" s="35">
        <f t="shared" si="8"/>
        <v>52.56</v>
      </c>
      <c r="BU6" s="35">
        <f t="shared" si="8"/>
        <v>47.25</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150.84</v>
      </c>
      <c r="CC6" s="35">
        <f t="shared" ref="CC6:CK6" si="9">IF(CC7="",NA(),CC7)</f>
        <v>148.91999999999999</v>
      </c>
      <c r="CD6" s="35">
        <f t="shared" si="9"/>
        <v>150</v>
      </c>
      <c r="CE6" s="35">
        <f t="shared" si="9"/>
        <v>150</v>
      </c>
      <c r="CF6" s="35">
        <f t="shared" si="9"/>
        <v>150</v>
      </c>
      <c r="CG6" s="35">
        <f t="shared" si="9"/>
        <v>215.28</v>
      </c>
      <c r="CH6" s="35">
        <f t="shared" si="9"/>
        <v>207.96</v>
      </c>
      <c r="CI6" s="35">
        <f t="shared" si="9"/>
        <v>194.31</v>
      </c>
      <c r="CJ6" s="35">
        <f t="shared" si="9"/>
        <v>190.99</v>
      </c>
      <c r="CK6" s="35">
        <f t="shared" si="9"/>
        <v>187.55</v>
      </c>
      <c r="CL6" s="34" t="str">
        <f>IF(CL7="","",IF(CL7="-","【-】","【"&amp;SUBSTITUTE(TEXT(CL7,"#,##0.00"),"-","△")&amp;"】"))</f>
        <v>【136.15】</v>
      </c>
      <c r="CM6" s="35">
        <f>IF(CM7="",NA(),CM7)</f>
        <v>56.32</v>
      </c>
      <c r="CN6" s="35">
        <f t="shared" ref="CN6:CV6" si="10">IF(CN7="",NA(),CN7)</f>
        <v>58.28</v>
      </c>
      <c r="CO6" s="35">
        <f t="shared" si="10"/>
        <v>58.04</v>
      </c>
      <c r="CP6" s="35">
        <f t="shared" si="10"/>
        <v>57.42</v>
      </c>
      <c r="CQ6" s="35">
        <f t="shared" si="10"/>
        <v>56</v>
      </c>
      <c r="CR6" s="35">
        <f t="shared" si="10"/>
        <v>54.67</v>
      </c>
      <c r="CS6" s="35">
        <f t="shared" si="10"/>
        <v>53.51</v>
      </c>
      <c r="CT6" s="35">
        <f t="shared" si="10"/>
        <v>53.5</v>
      </c>
      <c r="CU6" s="35">
        <f t="shared" si="10"/>
        <v>52.58</v>
      </c>
      <c r="CV6" s="35">
        <f t="shared" si="10"/>
        <v>50.94</v>
      </c>
      <c r="CW6" s="34" t="str">
        <f>IF(CW7="","",IF(CW7="-","【-】","【"&amp;SUBSTITUTE(TEXT(CW7,"#,##0.00"),"-","△")&amp;"】"))</f>
        <v>【59.64】</v>
      </c>
      <c r="CX6" s="35">
        <f>IF(CX7="",NA(),CX7)</f>
        <v>63.08</v>
      </c>
      <c r="CY6" s="35">
        <f t="shared" ref="CY6:DG6" si="11">IF(CY7="",NA(),CY7)</f>
        <v>64.36</v>
      </c>
      <c r="CZ6" s="35">
        <f t="shared" si="11"/>
        <v>64.680000000000007</v>
      </c>
      <c r="DA6" s="35">
        <f t="shared" si="11"/>
        <v>64.17</v>
      </c>
      <c r="DB6" s="35">
        <f t="shared" si="11"/>
        <v>65.73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473243</v>
      </c>
      <c r="D7" s="37">
        <v>47</v>
      </c>
      <c r="E7" s="37">
        <v>17</v>
      </c>
      <c r="F7" s="37">
        <v>1</v>
      </c>
      <c r="G7" s="37">
        <v>0</v>
      </c>
      <c r="H7" s="37" t="s">
        <v>98</v>
      </c>
      <c r="I7" s="37" t="s">
        <v>99</v>
      </c>
      <c r="J7" s="37" t="s">
        <v>100</v>
      </c>
      <c r="K7" s="37" t="s">
        <v>101</v>
      </c>
      <c r="L7" s="37" t="s">
        <v>102</v>
      </c>
      <c r="M7" s="37" t="s">
        <v>103</v>
      </c>
      <c r="N7" s="38" t="s">
        <v>104</v>
      </c>
      <c r="O7" s="38" t="s">
        <v>105</v>
      </c>
      <c r="P7" s="38">
        <v>24.66</v>
      </c>
      <c r="Q7" s="38">
        <v>99.63</v>
      </c>
      <c r="R7" s="38">
        <v>1263</v>
      </c>
      <c r="S7" s="38">
        <v>41481</v>
      </c>
      <c r="T7" s="38">
        <v>35.28</v>
      </c>
      <c r="U7" s="38">
        <v>1175.77</v>
      </c>
      <c r="V7" s="38">
        <v>10222</v>
      </c>
      <c r="W7" s="38">
        <v>4.0199999999999996</v>
      </c>
      <c r="X7" s="38">
        <v>2542.79</v>
      </c>
      <c r="Y7" s="38">
        <v>72.31</v>
      </c>
      <c r="Z7" s="38">
        <v>73.41</v>
      </c>
      <c r="AA7" s="38">
        <v>72.540000000000006</v>
      </c>
      <c r="AB7" s="38">
        <v>70.790000000000006</v>
      </c>
      <c r="AC7" s="38">
        <v>65.12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2849.61</v>
      </c>
      <c r="BG7" s="38">
        <v>2660.13</v>
      </c>
      <c r="BH7" s="38">
        <v>2900.63</v>
      </c>
      <c r="BI7" s="38">
        <v>2783.07</v>
      </c>
      <c r="BJ7" s="38">
        <v>2956.02</v>
      </c>
      <c r="BK7" s="38">
        <v>1118.56</v>
      </c>
      <c r="BL7" s="38">
        <v>1111.31</v>
      </c>
      <c r="BM7" s="38">
        <v>966.33</v>
      </c>
      <c r="BN7" s="38">
        <v>958.81</v>
      </c>
      <c r="BO7" s="38">
        <v>1001.3</v>
      </c>
      <c r="BP7" s="38">
        <v>682.51</v>
      </c>
      <c r="BQ7" s="38">
        <v>51.1</v>
      </c>
      <c r="BR7" s="38">
        <v>52.87</v>
      </c>
      <c r="BS7" s="38">
        <v>52.37</v>
      </c>
      <c r="BT7" s="38">
        <v>52.56</v>
      </c>
      <c r="BU7" s="38">
        <v>47.25</v>
      </c>
      <c r="BV7" s="38">
        <v>72.33</v>
      </c>
      <c r="BW7" s="38">
        <v>75.540000000000006</v>
      </c>
      <c r="BX7" s="38">
        <v>81.739999999999995</v>
      </c>
      <c r="BY7" s="38">
        <v>82.88</v>
      </c>
      <c r="BZ7" s="38">
        <v>81.88</v>
      </c>
      <c r="CA7" s="38">
        <v>100.34</v>
      </c>
      <c r="CB7" s="38">
        <v>150.84</v>
      </c>
      <c r="CC7" s="38">
        <v>148.91999999999999</v>
      </c>
      <c r="CD7" s="38">
        <v>150</v>
      </c>
      <c r="CE7" s="38">
        <v>150</v>
      </c>
      <c r="CF7" s="38">
        <v>150</v>
      </c>
      <c r="CG7" s="38">
        <v>215.28</v>
      </c>
      <c r="CH7" s="38">
        <v>207.96</v>
      </c>
      <c r="CI7" s="38">
        <v>194.31</v>
      </c>
      <c r="CJ7" s="38">
        <v>190.99</v>
      </c>
      <c r="CK7" s="38">
        <v>187.55</v>
      </c>
      <c r="CL7" s="38">
        <v>136.15</v>
      </c>
      <c r="CM7" s="38">
        <v>56.32</v>
      </c>
      <c r="CN7" s="38">
        <v>58.28</v>
      </c>
      <c r="CO7" s="38">
        <v>58.04</v>
      </c>
      <c r="CP7" s="38">
        <v>57.42</v>
      </c>
      <c r="CQ7" s="38">
        <v>56</v>
      </c>
      <c r="CR7" s="38">
        <v>54.67</v>
      </c>
      <c r="CS7" s="38">
        <v>53.51</v>
      </c>
      <c r="CT7" s="38">
        <v>53.5</v>
      </c>
      <c r="CU7" s="38">
        <v>52.58</v>
      </c>
      <c r="CV7" s="38">
        <v>50.94</v>
      </c>
      <c r="CW7" s="38">
        <v>59.64</v>
      </c>
      <c r="CX7" s="38">
        <v>63.08</v>
      </c>
      <c r="CY7" s="38">
        <v>64.36</v>
      </c>
      <c r="CZ7" s="38">
        <v>64.680000000000007</v>
      </c>
      <c r="DA7" s="38">
        <v>64.17</v>
      </c>
      <c r="DB7" s="38">
        <v>65.73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Yomitan</cp:lastModifiedBy>
  <cp:lastPrinted>2021-01-28T02:56:34Z</cp:lastPrinted>
  <dcterms:created xsi:type="dcterms:W3CDTF">2020-12-04T02:50:28Z</dcterms:created>
  <dcterms:modified xsi:type="dcterms:W3CDTF">2021-01-28T04:05:40Z</dcterms:modified>
  <cp:category/>
</cp:coreProperties>
</file>