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townkin\Desktop\経営比較分析表\"/>
    </mc:Choice>
  </mc:AlternateContent>
  <xr:revisionPtr revIDLastSave="0" documentId="13_ncr:1_{671DB224-9FC7-4A71-982E-7A0A99C3CC81}" xr6:coauthVersionLast="44" xr6:coauthVersionMax="44" xr10:uidLastSave="{00000000-0000-0000-0000-000000000000}"/>
  <workbookProtection workbookAlgorithmName="SHA-512" workbookHashValue="kourL0RkDflA8Bazp9Bwf2wIkSjafpGZI5ir8oMCXhRvThqtxbCoPgAx7Amj9tlmF127FDGJkp+hLaxXXJM7ug==" workbookSaltValue="3n5ZuTb/r+e1RJj4NWCzC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P10" i="4"/>
  <c r="I10" i="4"/>
  <c r="B10" i="4"/>
  <c r="BB8" i="4"/>
  <c r="AT8" i="4"/>
  <c r="AL8" i="4"/>
  <c r="P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<sst xmlns="http://schemas.openxmlformats.org/spreadsheetml/2006/main" count="228" uniqueCount="114">
  <si>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</si>
  <si>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</si>
  <si>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</si>
  <si>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</si>
  <si>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</si>
  <si>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</si>
  <si>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</si>
  <si>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</si>
  <si>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</si>
  <si>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</si>
  <si>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</si>
  <si>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</si>
  <si>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</si>
  <si>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</si>
  <si>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</si>
  <si>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</si>
  <si>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</si>
  <si>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</si>
  <si>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</si>
  <si>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</si>
  <si>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</si>
  <si>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</si>
  <si>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</si>
  <si>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</si>
  <si>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</si>
  <si>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</si>
  <si>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</si>
  <si>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</si>
  <si>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</si>
  <si>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</si>
  <si>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</si>
  <si>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</si>
  <si>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</si>
  <si>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</si>
  <si>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</si>
  <si>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</si>
  <si>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</si>
  <si>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</si>
  <si>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</si>
  <si>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</si>
  <si>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</si>
  <si>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</si>
  <si>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</si>
  <si>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</si>
  <si>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</si>
  <si>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</si>
  <si>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</si>
  <si>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</si>
  <si>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</si>
  <si>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</si>
  <si>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</si>
  <si>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</si>
  <si>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</si>
  <si>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</si>
  <si>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</si>
  <si>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</si>
  <si>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</si>
  <si>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</si>
  <si>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</si>
  <si>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</si>
  <si>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</si>
  <si>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</si>
  <si>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</si>
  <si>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</si>
  <si>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</si>
  <si>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</si>
  <si>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</si>
  <si>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</si>
  <si>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</si>
  <si>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</si>
  <si>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</si>
  <si>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</si>
  <si>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</si>
  <si>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</si>
  <si>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</si>
  <si>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</si>
  <si>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</si>
  <si>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</si>
  <si>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</si>
  <si>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</si>
  <si>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</si>
  <si>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</si>
  <si>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</si>
  <si>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</si>
  <si>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</si>
  <si>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</si>
  <si>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</si>
  <si>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</si>
  <si>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</si>
  <si>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</si>
  <si>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</si>
  <si>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</si>
  <si>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</si>
  <si>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金武町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</si>
  <si>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</si>
  <si>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</si>
  <si>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</si>
  <si>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</si>
  <si>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</si>
  <si>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</si>
  <si>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</si>
  <si>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</si>
  <si>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</si>
  <si>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</si>
  <si>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</si>
  <si>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</si>
  <si>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</si>
  <si>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</si>
  <si>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</si>
  <si>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</si>
  <si>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</si>
  <si>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経営面では経常収支比率の悪化傾向であったが、
令和元年11月分から水道料金の改定を含め、消費税の転嫁により経常収支比率の改善を図ることで、経営改善が見えてきたところであります。
　令和２年度作成予定のアセットマネジメント及び経営戦略を活用した施設経年管理を行うことで老朽化していく施設の改良に必要な補填財源の確保を図り、安心安全な水道水の安定供給と健全経営を目指してまいります。</t>
    <rPh sb="75" eb="76">
      <t>ミ</t>
    </rPh>
    <phoneticPr fontId="4"/>
  </si>
  <si>
    <t>　①有形固定資産減価償却率は50.58％で令和元年度全国平均とほぼ同率の償却率であります。
　②③については管路管理がされていないため未表
示であります。</t>
    <phoneticPr fontId="4"/>
  </si>
  <si>
    <r>
      <t>①令和元年度は黒字に転じております。この主な要因は令和元年11月分から水道料金の改定により経営収支比率が上がり、経営の改善が図られたことが挙げられます。
②累積欠損額は発生しておらず概ね健全な経営であ
ります。
③流動比率は当該値が示しているように、若干増加
しており良好である。他団体と比較し流動比率が大
きいのは現金で内部留保資金を有しているからであ
ります。
④企業債は平成12年度以降起債が無いため類似団体
に比較し低く推移しています。
⑤料金回収率は前年度より若干改善されていますが、この主な要因は</t>
    </r>
    <r>
      <rPr>
        <sz val="11"/>
        <rFont val="ＭＳ ゴシック"/>
        <family val="3"/>
        <charset val="128"/>
      </rPr>
      <t xml:space="preserve">経常収支比率同様令和元年11月分から水道料金の改定により経営収支比率が上がり、経営の改善が図られたことが挙げられます。
</t>
    </r>
    <r>
      <rPr>
        <sz val="11"/>
        <color theme="1"/>
        <rFont val="ＭＳ ゴシック"/>
        <family val="3"/>
        <charset val="128"/>
      </rPr>
      <t>⑥給水原価は類似団体近くで推移している。
⑦施設利用率は64.8％で類似団体に比べ若干高く、
効率的に施設が稼働していることが確認できる。
⑧有収率は89％前後であり、令和元年度全国平均に近い数値である。</t>
    </r>
    <rPh sb="1" eb="3">
      <t>レイワ</t>
    </rPh>
    <rPh sb="3" eb="5">
      <t>ガンネン</t>
    </rPh>
    <rPh sb="7" eb="8">
      <t>クロ</t>
    </rPh>
    <rPh sb="10" eb="11">
      <t>テン</t>
    </rPh>
    <rPh sb="61" eb="62">
      <t>ハカ</t>
    </rPh>
    <rPh sb="68" eb="69">
      <t>ア</t>
    </rPh>
    <rPh sb="326" eb="328">
      <t>スイイ</t>
    </rPh>
    <rPh sb="397" eb="399">
      <t>レイワ</t>
    </rPh>
    <rPh sb="399" eb="401">
      <t>ガンネン</t>
    </rPh>
    <rPh sb="401" eb="402">
      <t>ド</t>
    </rPh>
    <rPh sb="402" eb="404">
      <t>ゼンコク</t>
    </rPh>
    <rPh sb="404" eb="406">
      <t>ヘイキン</t>
    </rPh>
    <rPh sb="407" eb="408">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</si>
</sst>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3F-41C2-B385-0CF1A49438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1E3F-41C2-B385-0CF1A49438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50.79</c:v>
                </c:pt>
                <c:pt idx="1">
                  <c:v>53.32</c:v>
                </c:pt>
                <c:pt idx="2">
                  <c:v>55.66</c:v>
                </c:pt>
                <c:pt idx="3">
                  <c:v>64.84</c:v>
                </c:pt>
                <c:pt idx="4">
                  <c:v>64.05</c:v>
                </c:pt>
              </c:numCache>
            </c:numRef>
          </c:val>
          <c:extLst>
            <c:ext xmlns:c16="http://schemas.microsoft.com/office/drawing/2014/chart" uri="{C3380CC4-5D6E-409C-BE32-E72D297353CC}">
              <c16:uniqueId val="{00000000-E909-45A3-85D0-78D60DAA840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E909-45A3-85D0-78D60DAA840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91.98</c:v>
                </c:pt>
                <c:pt idx="1">
                  <c:v>91.31</c:v>
                </c:pt>
                <c:pt idx="2">
                  <c:v>91.2</c:v>
                </c:pt>
                <c:pt idx="3">
                  <c:v>89.39</c:v>
                </c:pt>
                <c:pt idx="4">
                  <c:v>88.6</c:v>
                </c:pt>
              </c:numCache>
            </c:numRef>
          </c:val>
          <c:extLst>
            <c:ext xmlns:c16="http://schemas.microsoft.com/office/drawing/2014/chart" uri="{C3380CC4-5D6E-409C-BE32-E72D297353CC}">
              <c16:uniqueId val="{00000000-6E46-4CDD-A0BB-86100B478B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6E46-4CDD-A0BB-86100B478B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100.91</c:v>
                </c:pt>
                <c:pt idx="1">
                  <c:v>101.94</c:v>
                </c:pt>
                <c:pt idx="2">
                  <c:v>103.88</c:v>
                </c:pt>
                <c:pt idx="3">
                  <c:v>98.11</c:v>
                </c:pt>
                <c:pt idx="4">
                  <c:v>105.31</c:v>
                </c:pt>
              </c:numCache>
            </c:numRef>
          </c:val>
          <c:extLst>
            <c:ext xmlns:c16="http://schemas.microsoft.com/office/drawing/2014/chart" uri="{C3380CC4-5D6E-409C-BE32-E72D297353CC}">
              <c16:uniqueId val="{00000000-5C37-426D-8C5A-D457BC151C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5C37-426D-8C5A-D457BC151C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46.24</c:v>
                </c:pt>
                <c:pt idx="1">
                  <c:v>48.58</c:v>
                </c:pt>
                <c:pt idx="2">
                  <c:v>45.85</c:v>
                </c:pt>
                <c:pt idx="3">
                  <c:v>48.44</c:v>
                </c:pt>
                <c:pt idx="4">
                  <c:v>50.58</c:v>
                </c:pt>
              </c:numCache>
            </c:numRef>
          </c:val>
          <c:extLst>
            <c:ext xmlns:c16="http://schemas.microsoft.com/office/drawing/2014/chart" uri="{C3380CC4-5D6E-409C-BE32-E72D297353CC}">
              <c16:uniqueId val="{00000000-2CDC-4782-864B-AE3CCFE5166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2CDC-4782-864B-AE3CCFE5166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C2-4105-AFE5-FEDA313A8EF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D6C2-4105-AFE5-FEDA313A8EF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58-4E6F-B037-3025778FD79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4858-4E6F-B037-3025778FD79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1845.92</c:v>
                </c:pt>
                <c:pt idx="1">
                  <c:v>784.05</c:v>
                </c:pt>
                <c:pt idx="2">
                  <c:v>510.75</c:v>
                </c:pt>
                <c:pt idx="3">
                  <c:v>748.34</c:v>
                </c:pt>
                <c:pt idx="4">
                  <c:v>956.55</c:v>
                </c:pt>
              </c:numCache>
            </c:numRef>
          </c:val>
          <c:extLst>
            <c:ext xmlns:c16="http://schemas.microsoft.com/office/drawing/2014/chart" uri="{C3380CC4-5D6E-409C-BE32-E72D297353CC}">
              <c16:uniqueId val="{00000000-7C69-4DE5-9904-C85D198E01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7C69-4DE5-9904-C85D198E01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99.13</c:v>
                </c:pt>
                <c:pt idx="1">
                  <c:v>84.67</c:v>
                </c:pt>
                <c:pt idx="2">
                  <c:v>70.63</c:v>
                </c:pt>
                <c:pt idx="3">
                  <c:v>61.18</c:v>
                </c:pt>
                <c:pt idx="4">
                  <c:v>50.61</c:v>
                </c:pt>
              </c:numCache>
            </c:numRef>
          </c:val>
          <c:extLst>
            <c:ext xmlns:c16="http://schemas.microsoft.com/office/drawing/2014/chart" uri="{C3380CC4-5D6E-409C-BE32-E72D297353CC}">
              <c16:uniqueId val="{00000000-05B7-4C0B-A4A5-4FC9507BEC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05B7-4C0B-A4A5-4FC9507BEC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96.52</c:v>
                </c:pt>
                <c:pt idx="1">
                  <c:v>97.83</c:v>
                </c:pt>
                <c:pt idx="2">
                  <c:v>100.28</c:v>
                </c:pt>
                <c:pt idx="3">
                  <c:v>93.85</c:v>
                </c:pt>
                <c:pt idx="4">
                  <c:v>101.72</c:v>
                </c:pt>
              </c:numCache>
            </c:numRef>
          </c:val>
          <c:extLst>
            <c:ext xmlns:c16="http://schemas.microsoft.com/office/drawing/2014/chart" uri="{C3380CC4-5D6E-409C-BE32-E72D297353CC}">
              <c16:uniqueId val="{00000000-12E6-463D-AF54-D3141DFF55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12E6-463D-AF54-D3141DFF55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151.81</c:v>
                </c:pt>
                <c:pt idx="1">
                  <c:v>153.13999999999999</c:v>
                </c:pt>
                <c:pt idx="2">
                  <c:v>153.66999999999999</c:v>
                </c:pt>
                <c:pt idx="3">
                  <c:v>166.96</c:v>
                </c:pt>
                <c:pt idx="4">
                  <c:v>162.53</c:v>
                </c:pt>
              </c:numCache>
            </c:numRef>
          </c:val>
          <c:extLst>
            <c:ext xmlns:c16="http://schemas.microsoft.com/office/drawing/2014/chart" uri="{C3380CC4-5D6E-409C-BE32-E72D297353CC}">
              <c16:uniqueId val="{00000000-7C74-4F95-A8D9-3CC8B58499E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7C74-4F95-A8D9-3CC8B58499E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16" zoomScale="87" zoomScaleNormal="87" workbookViewId="0">
      <selection activeCell="CD25" sqref="CD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沖縄県　金武町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11455</v>
      </c>
      <c r="AM8" s="61"/>
      <c r="AN8" s="61"/>
      <c r="AO8" s="61"/>
      <c r="AP8" s="61"/>
      <c r="AQ8" s="61"/>
      <c r="AR8" s="61"/>
      <c r="AS8" s="61"/>
      <c r="AT8" s="52">
        <f>データ!$S$6</f>
        <v>37.840000000000003</v>
      </c>
      <c r="AU8" s="53"/>
      <c r="AV8" s="53"/>
      <c r="AW8" s="53"/>
      <c r="AX8" s="53"/>
      <c r="AY8" s="53"/>
      <c r="AZ8" s="53"/>
      <c r="BA8" s="53"/>
      <c r="BB8" s="54">
        <f>データ!$T$6</f>
        <v>302.72000000000003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93.38</v>
      </c>
      <c r="J10" s="53"/>
      <c r="K10" s="53"/>
      <c r="L10" s="53"/>
      <c r="M10" s="53"/>
      <c r="N10" s="53"/>
      <c r="O10" s="64"/>
      <c r="P10" s="54">
        <f>データ!$P$6</f>
        <v>91.12</v>
      </c>
      <c r="Q10" s="54"/>
      <c r="R10" s="54"/>
      <c r="S10" s="54"/>
      <c r="T10" s="54"/>
      <c r="U10" s="54"/>
      <c r="V10" s="54"/>
      <c r="W10" s="61">
        <f>データ!$Q$6</f>
        <v>1600</v>
      </c>
      <c r="X10" s="61"/>
      <c r="Y10" s="61"/>
      <c r="Z10" s="61"/>
      <c r="AA10" s="61"/>
      <c r="AB10" s="61"/>
      <c r="AC10" s="61"/>
      <c r="AD10" s="2"/>
      <c r="AE10" s="2"/>
      <c r="AF10" s="2"/>
      <c r="AG10" s="2"/>
      <c r="AH10" s="4"/>
      <c r="AI10" s="4"/>
      <c r="AJ10" s="4"/>
      <c r="AK10" s="4"/>
      <c r="AL10" s="61">
        <f>データ!$U$6</f>
        <v>10419</v>
      </c>
      <c r="AM10" s="61"/>
      <c r="AN10" s="61"/>
      <c r="AO10" s="61"/>
      <c r="AP10" s="61"/>
      <c r="AQ10" s="61"/>
      <c r="AR10" s="61"/>
      <c r="AS10" s="61"/>
      <c r="AT10" s="52">
        <f>データ!$V$6</f>
        <v>14.6</v>
      </c>
      <c r="AU10" s="53"/>
      <c r="AV10" s="53"/>
      <c r="AW10" s="53"/>
      <c r="AX10" s="53"/>
      <c r="AY10" s="53"/>
      <c r="AZ10" s="53"/>
      <c r="BA10" s="53"/>
      <c r="BB10" s="54">
        <f>データ!$W$6</f>
        <v>713.63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PyQrKKjxYoq480TTQzkPNeWQPGdBXKaFoKUTPNcHWX3slbZwwt66MoUD/ukDXgC7SSnFVGrQxljknqKaGjlkA==" saltValue="KZPRkm40335E7K4dTx1t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473146</v>
      </c>
      <c r="D6" s="34">
        <f t="shared" si="3"/>
        <v>46</v>
      </c>
      <c r="E6" s="34">
        <f t="shared" si="3"/>
        <v>1</v>
      </c>
      <c r="F6" s="34">
        <f t="shared" si="3"/>
        <v>0</v>
      </c>
      <c r="G6" s="34">
        <f t="shared" si="3"/>
        <v>1</v>
      </c>
      <c r="H6" s="34" t="str">
        <f t="shared" si="3"/>
        <v>沖縄県　金武町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93.38</v>
      </c>
      <c r="P6" s="35">
        <f t="shared" si="3"/>
        <v>91.12</v>
      </c>
      <c r="Q6" s="35">
        <f t="shared" si="3"/>
        <v>1600</v>
      </c>
      <c r="R6" s="35">
        <f t="shared" si="3"/>
        <v>11455</v>
      </c>
      <c r="S6" s="35">
        <f t="shared" si="3"/>
        <v>37.840000000000003</v>
      </c>
      <c r="T6" s="35">
        <f t="shared" si="3"/>
        <v>302.72000000000003</v>
      </c>
      <c r="U6" s="35">
        <f t="shared" si="3"/>
        <v>10419</v>
      </c>
      <c r="V6" s="35">
        <f t="shared" si="3"/>
        <v>14.6</v>
      </c>
      <c r="W6" s="35">
        <f t="shared" si="3"/>
        <v>713.63</v>
      </c>
      <c r="X6" s="36">
        <f>IF(X7="",NA(),X7)</f>
        <v>100.91</v>
      </c>
      <c r="Y6" s="36">
        <f t="shared" ref="Y6:AG6" si="4">IF(Y7="",NA(),Y7)</f>
        <v>101.94</v>
      </c>
      <c r="Z6" s="36">
        <f t="shared" si="4"/>
        <v>103.88</v>
      </c>
      <c r="AA6" s="36">
        <f t="shared" si="4"/>
        <v>98.11</v>
      </c>
      <c r="AB6" s="36">
        <f t="shared" si="4"/>
        <v>105.31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1845.92</v>
      </c>
      <c r="AU6" s="36">
        <f t="shared" ref="AU6:BC6" si="6">IF(AU7="",NA(),AU7)</f>
        <v>784.05</v>
      </c>
      <c r="AV6" s="36">
        <f t="shared" si="6"/>
        <v>510.75</v>
      </c>
      <c r="AW6" s="36">
        <f t="shared" si="6"/>
        <v>748.34</v>
      </c>
      <c r="AX6" s="36">
        <f t="shared" si="6"/>
        <v>956.55</v>
      </c>
      <c r="AY6" s="36">
        <f t="shared" si="6"/>
        <v>398.29</v>
      </c>
      <c r="AZ6" s="36">
        <f t="shared" si="6"/>
        <v>388.67</v>
      </c>
      <c r="BA6" s="36">
        <f t="shared" si="6"/>
        <v>355.27</v>
      </c>
      <c r="BB6" s="36">
        <f t="shared" si="6"/>
        <v>359.7</v>
      </c>
      <c r="BC6" s="36">
        <f t="shared" si="6"/>
        <v>362.93</v>
      </c>
      <c r="BD6" s="35" t="str">
        <f>IF(BD7="","",IF(BD7="-","【-】","【"&amp;SUBSTITUTE(TEXT(BD7,"#,##0.00"),"-","△")&amp;"】"))</f>
        <v>【264.97】</v>
      </c>
      <c r="BE6" s="36">
        <f>IF(BE7="",NA(),BE7)</f>
        <v>99.13</v>
      </c>
      <c r="BF6" s="36">
        <f t="shared" ref="BF6:BN6" si="7">IF(BF7="",NA(),BF7)</f>
        <v>84.67</v>
      </c>
      <c r="BG6" s="36">
        <f t="shared" si="7"/>
        <v>70.63</v>
      </c>
      <c r="BH6" s="36">
        <f t="shared" si="7"/>
        <v>61.18</v>
      </c>
      <c r="BI6" s="36">
        <f t="shared" si="7"/>
        <v>50.61</v>
      </c>
      <c r="BJ6" s="36">
        <f t="shared" si="7"/>
        <v>431</v>
      </c>
      <c r="BK6" s="36">
        <f t="shared" si="7"/>
        <v>422.5</v>
      </c>
      <c r="BL6" s="36">
        <f t="shared" si="7"/>
        <v>458.27</v>
      </c>
      <c r="BM6" s="36">
        <f t="shared" si="7"/>
        <v>447.01</v>
      </c>
      <c r="BN6" s="36">
        <f t="shared" si="7"/>
        <v>439.05</v>
      </c>
      <c r="BO6" s="35" t="str">
        <f>IF(BO7="","",IF(BO7="-","【-】","【"&amp;SUBSTITUTE(TEXT(BO7,"#,##0.00"),"-","△")&amp;"】"))</f>
        <v>【266.61】</v>
      </c>
      <c r="BP6" s="36">
        <f>IF(BP7="",NA(),BP7)</f>
        <v>96.52</v>
      </c>
      <c r="BQ6" s="36">
        <f t="shared" ref="BQ6:BY6" si="8">IF(BQ7="",NA(),BQ7)</f>
        <v>97.83</v>
      </c>
      <c r="BR6" s="36">
        <f t="shared" si="8"/>
        <v>100.28</v>
      </c>
      <c r="BS6" s="36">
        <f t="shared" si="8"/>
        <v>93.85</v>
      </c>
      <c r="BT6" s="36">
        <f t="shared" si="8"/>
        <v>101.72</v>
      </c>
      <c r="BU6" s="36">
        <f t="shared" si="8"/>
        <v>100.82</v>
      </c>
      <c r="BV6" s="36">
        <f t="shared" si="8"/>
        <v>101.64</v>
      </c>
      <c r="BW6" s="36">
        <f t="shared" si="8"/>
        <v>96.77</v>
      </c>
      <c r="BX6" s="36">
        <f t="shared" si="8"/>
        <v>95.81</v>
      </c>
      <c r="BY6" s="36">
        <f t="shared" si="8"/>
        <v>95.26</v>
      </c>
      <c r="BZ6" s="35" t="str">
        <f>IF(BZ7="","",IF(BZ7="-","【-】","【"&amp;SUBSTITUTE(TEXT(BZ7,"#,##0.00"),"-","△")&amp;"】"))</f>
        <v>【103.24】</v>
      </c>
      <c r="CA6" s="36">
        <f>IF(CA7="",NA(),CA7)</f>
        <v>151.81</v>
      </c>
      <c r="CB6" s="36">
        <f t="shared" ref="CB6:CJ6" si="9">IF(CB7="",NA(),CB7)</f>
        <v>153.13999999999999</v>
      </c>
      <c r="CC6" s="36">
        <f t="shared" si="9"/>
        <v>153.66999999999999</v>
      </c>
      <c r="CD6" s="36">
        <f t="shared" si="9"/>
        <v>166.96</v>
      </c>
      <c r="CE6" s="36">
        <f t="shared" si="9"/>
        <v>162.53</v>
      </c>
      <c r="CF6" s="36">
        <f t="shared" si="9"/>
        <v>179.55</v>
      </c>
      <c r="CG6" s="36">
        <f t="shared" si="9"/>
        <v>179.16</v>
      </c>
      <c r="CH6" s="36">
        <f t="shared" si="9"/>
        <v>187.18</v>
      </c>
      <c r="CI6" s="36">
        <f t="shared" si="9"/>
        <v>189.58</v>
      </c>
      <c r="CJ6" s="36">
        <f t="shared" si="9"/>
        <v>192.82</v>
      </c>
      <c r="CK6" s="35" t="str">
        <f>IF(CK7="","",IF(CK7="-","【-】","【"&amp;SUBSTITUTE(TEXT(CK7,"#,##0.00"),"-","△")&amp;"】"))</f>
        <v>【168.38】</v>
      </c>
      <c r="CL6" s="36">
        <f>IF(CL7="",NA(),CL7)</f>
        <v>50.79</v>
      </c>
      <c r="CM6" s="36">
        <f t="shared" ref="CM6:CU6" si="10">IF(CM7="",NA(),CM7)</f>
        <v>53.32</v>
      </c>
      <c r="CN6" s="36">
        <f t="shared" si="10"/>
        <v>55.66</v>
      </c>
      <c r="CO6" s="36">
        <f t="shared" si="10"/>
        <v>64.84</v>
      </c>
      <c r="CP6" s="36">
        <f t="shared" si="10"/>
        <v>64.05</v>
      </c>
      <c r="CQ6" s="36">
        <f t="shared" si="10"/>
        <v>53.52</v>
      </c>
      <c r="CR6" s="36">
        <f t="shared" si="10"/>
        <v>54.24</v>
      </c>
      <c r="CS6" s="36">
        <f t="shared" si="10"/>
        <v>55.88</v>
      </c>
      <c r="CT6" s="36">
        <f t="shared" si="10"/>
        <v>55.22</v>
      </c>
      <c r="CU6" s="36">
        <f t="shared" si="10"/>
        <v>54.05</v>
      </c>
      <c r="CV6" s="35" t="str">
        <f>IF(CV7="","",IF(CV7="-","【-】","【"&amp;SUBSTITUTE(TEXT(CV7,"#,##0.00"),"-","△")&amp;"】"))</f>
        <v>【60.00】</v>
      </c>
      <c r="CW6" s="36">
        <f>IF(CW7="",NA(),CW7)</f>
        <v>91.98</v>
      </c>
      <c r="CX6" s="36">
        <f t="shared" ref="CX6:DF6" si="11">IF(CX7="",NA(),CX7)</f>
        <v>91.31</v>
      </c>
      <c r="CY6" s="36">
        <f t="shared" si="11"/>
        <v>91.2</v>
      </c>
      <c r="CZ6" s="36">
        <f t="shared" si="11"/>
        <v>89.39</v>
      </c>
      <c r="DA6" s="36">
        <f t="shared" si="11"/>
        <v>88.6</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46.24</v>
      </c>
      <c r="DI6" s="36">
        <f t="shared" ref="DI6:DQ6" si="12">IF(DI7="",NA(),DI7)</f>
        <v>48.58</v>
      </c>
      <c r="DJ6" s="36">
        <f t="shared" si="12"/>
        <v>45.85</v>
      </c>
      <c r="DK6" s="36">
        <f t="shared" si="12"/>
        <v>48.44</v>
      </c>
      <c r="DL6" s="36">
        <f t="shared" si="12"/>
        <v>50.58</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5">
        <f t="shared" ref="EE6:EM6" si="14">IF(EE7="",NA(),EE7)</f>
        <v>0</v>
      </c>
      <c r="EF6" s="35">
        <f t="shared" si="14"/>
        <v>0</v>
      </c>
      <c r="EG6" s="35">
        <f t="shared" si="14"/>
        <v>0</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473146</v>
      </c>
      <c r="D7" s="38">
        <v>46</v>
      </c>
      <c r="E7" s="38">
        <v>1</v>
      </c>
      <c r="F7" s="38">
        <v>0</v>
      </c>
      <c r="G7" s="38">
        <v>1</v>
      </c>
      <c r="H7" s="38" t="s">
        <v>93</v>
      </c>
      <c r="I7" s="38" t="s">
        <v>94</v>
      </c>
      <c r="J7" s="38" t="s">
        <v>95</v>
      </c>
      <c r="K7" s="38" t="s">
        <v>96</v>
      </c>
      <c r="L7" s="38" t="s">
        <v>97</v>
      </c>
      <c r="M7" s="38" t="s">
        <v>98</v>
      </c>
      <c r="N7" s="39" t="s">
        <v>99</v>
      </c>
      <c r="O7" s="39">
        <v>93.38</v>
      </c>
      <c r="P7" s="39">
        <v>91.12</v>
      </c>
      <c r="Q7" s="39">
        <v>1600</v>
      </c>
      <c r="R7" s="39">
        <v>11455</v>
      </c>
      <c r="S7" s="39">
        <v>37.840000000000003</v>
      </c>
      <c r="T7" s="39">
        <v>302.72000000000003</v>
      </c>
      <c r="U7" s="39">
        <v>10419</v>
      </c>
      <c r="V7" s="39">
        <v>14.6</v>
      </c>
      <c r="W7" s="39">
        <v>713.63</v>
      </c>
      <c r="X7" s="39">
        <v>100.91</v>
      </c>
      <c r="Y7" s="39">
        <v>101.94</v>
      </c>
      <c r="Z7" s="39">
        <v>103.88</v>
      </c>
      <c r="AA7" s="39">
        <v>98.11</v>
      </c>
      <c r="AB7" s="39">
        <v>105.31</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1845.92</v>
      </c>
      <c r="AU7" s="39">
        <v>784.05</v>
      </c>
      <c r="AV7" s="39">
        <v>510.75</v>
      </c>
      <c r="AW7" s="39">
        <v>748.34</v>
      </c>
      <c r="AX7" s="39">
        <v>956.55</v>
      </c>
      <c r="AY7" s="39">
        <v>398.29</v>
      </c>
      <c r="AZ7" s="39">
        <v>388.67</v>
      </c>
      <c r="BA7" s="39">
        <v>355.27</v>
      </c>
      <c r="BB7" s="39">
        <v>359.7</v>
      </c>
      <c r="BC7" s="39">
        <v>362.93</v>
      </c>
      <c r="BD7" s="39">
        <v>264.97000000000003</v>
      </c>
      <c r="BE7" s="39">
        <v>99.13</v>
      </c>
      <c r="BF7" s="39">
        <v>84.67</v>
      </c>
      <c r="BG7" s="39">
        <v>70.63</v>
      </c>
      <c r="BH7" s="39">
        <v>61.18</v>
      </c>
      <c r="BI7" s="39">
        <v>50.61</v>
      </c>
      <c r="BJ7" s="39">
        <v>431</v>
      </c>
      <c r="BK7" s="39">
        <v>422.5</v>
      </c>
      <c r="BL7" s="39">
        <v>458.27</v>
      </c>
      <c r="BM7" s="39">
        <v>447.01</v>
      </c>
      <c r="BN7" s="39">
        <v>439.05</v>
      </c>
      <c r="BO7" s="39">
        <v>266.61</v>
      </c>
      <c r="BP7" s="39">
        <v>96.52</v>
      </c>
      <c r="BQ7" s="39">
        <v>97.83</v>
      </c>
      <c r="BR7" s="39">
        <v>100.28</v>
      </c>
      <c r="BS7" s="39">
        <v>93.85</v>
      </c>
      <c r="BT7" s="39">
        <v>101.72</v>
      </c>
      <c r="BU7" s="39">
        <v>100.82</v>
      </c>
      <c r="BV7" s="39">
        <v>101.64</v>
      </c>
      <c r="BW7" s="39">
        <v>96.77</v>
      </c>
      <c r="BX7" s="39">
        <v>95.81</v>
      </c>
      <c r="BY7" s="39">
        <v>95.26</v>
      </c>
      <c r="BZ7" s="39">
        <v>103.24</v>
      </c>
      <c r="CA7" s="39">
        <v>151.81</v>
      </c>
      <c r="CB7" s="39">
        <v>153.13999999999999</v>
      </c>
      <c r="CC7" s="39">
        <v>153.66999999999999</v>
      </c>
      <c r="CD7" s="39">
        <v>166.96</v>
      </c>
      <c r="CE7" s="39">
        <v>162.53</v>
      </c>
      <c r="CF7" s="39">
        <v>179.55</v>
      </c>
      <c r="CG7" s="39">
        <v>179.16</v>
      </c>
      <c r="CH7" s="39">
        <v>187.18</v>
      </c>
      <c r="CI7" s="39">
        <v>189.58</v>
      </c>
      <c r="CJ7" s="39">
        <v>192.82</v>
      </c>
      <c r="CK7" s="39">
        <v>168.38</v>
      </c>
      <c r="CL7" s="39">
        <v>50.79</v>
      </c>
      <c r="CM7" s="39">
        <v>53.32</v>
      </c>
      <c r="CN7" s="39">
        <v>55.66</v>
      </c>
      <c r="CO7" s="39">
        <v>64.84</v>
      </c>
      <c r="CP7" s="39">
        <v>64.05</v>
      </c>
      <c r="CQ7" s="39">
        <v>53.52</v>
      </c>
      <c r="CR7" s="39">
        <v>54.24</v>
      </c>
      <c r="CS7" s="39">
        <v>55.88</v>
      </c>
      <c r="CT7" s="39">
        <v>55.22</v>
      </c>
      <c r="CU7" s="39">
        <v>54.05</v>
      </c>
      <c r="CV7" s="39">
        <v>60</v>
      </c>
      <c r="CW7" s="39">
        <v>91.98</v>
      </c>
      <c r="CX7" s="39">
        <v>91.31</v>
      </c>
      <c r="CY7" s="39">
        <v>91.2</v>
      </c>
      <c r="CZ7" s="39">
        <v>89.39</v>
      </c>
      <c r="DA7" s="39">
        <v>88.6</v>
      </c>
      <c r="DB7" s="39">
        <v>81.459999999999994</v>
      </c>
      <c r="DC7" s="39">
        <v>81.680000000000007</v>
      </c>
      <c r="DD7" s="39">
        <v>80.989999999999995</v>
      </c>
      <c r="DE7" s="39">
        <v>80.930000000000007</v>
      </c>
      <c r="DF7" s="39">
        <v>80.510000000000005</v>
      </c>
      <c r="DG7" s="39">
        <v>89.8</v>
      </c>
      <c r="DH7" s="39">
        <v>46.24</v>
      </c>
      <c r="DI7" s="39">
        <v>48.58</v>
      </c>
      <c r="DJ7" s="39">
        <v>45.85</v>
      </c>
      <c r="DK7" s="39">
        <v>48.44</v>
      </c>
      <c r="DL7" s="39">
        <v>50.58</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v>
      </c>
      <c r="EF7" s="39">
        <v>0</v>
      </c>
      <c r="EG7" s="39">
        <v>0</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townkin</cp:lastModifiedBy>
  <cp:lastPrinted>2021-01-18T07:54:00Z</cp:lastPrinted>
  <dcterms:created xsi:type="dcterms:W3CDTF">2020-12-04T02:17:21Z</dcterms:created>
  <dcterms:modified xsi:type="dcterms:W3CDTF">2021-01-29T05:06:10Z</dcterms:modified>
  <cp:category/>
</cp:coreProperties>
</file>