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192.168.1.131\上下水道課\007水道事業　報告関係\1月29日〆　経営比較分析表の提出\"/>
    </mc:Choice>
  </mc:AlternateContent>
  <xr:revisionPtr revIDLastSave="0" documentId="12_ncr:500000_{805B0EC3-68AF-4640-BF60-6C21621FB894}" xr6:coauthVersionLast="31" xr6:coauthVersionMax="45" xr10:uidLastSave="{00000000-0000-0000-0000-000000000000}"/>
  <workbookProtection workbookAlgorithmName="SHA-512" workbookHashValue="tYFZyYRpFRJvydyKr678TMdbcDCybULzPIjLkNrmIJRrtgq0J9ikNWh4TgV4IUNM4VD2Az1KiV/gdZAXo4DNqA==" workbookSaltValue="QQ48dxZaZbO0Zw9g25B2TA=="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P8" i="4"/>
  <c r="I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<sst xmlns="http://schemas.openxmlformats.org/spreadsheetml/2006/main" count="228" uniqueCount="113">
  <si>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</si>
  <si>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</si>
  <si>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</si>
  <si>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</si>
  <si>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</si>
  <si>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</si>
  <si>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</si>
  <si>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</si>
  <si>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</si>
  <si>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</si>
  <si>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</si>
  <si>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</si>
  <si>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</si>
  <si>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</si>
  <si>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</si>
  <si>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</si>
  <si>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</si>
  <si>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</si>
  <si>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</si>
  <si>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</si>
  <si>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</si>
  <si>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</si>
  <si>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</si>
  <si>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</si>
  <si>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</si>
  <si>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</si>
  <si>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</si>
  <si>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</si>
  <si>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</si>
  <si>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</si>
  <si>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</si>
  <si>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</si>
  <si>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</si>
  <si>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</si>
  <si>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</si>
  <si>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</si>
  <si>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</si>
  <si>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</si>
  <si>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</si>
  <si>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</si>
  <si>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</si>
  <si>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</si>
  <si>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</si>
  <si>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</si>
  <si>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</si>
  <si>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</si>
  <si>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</si>
  <si>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</si>
  <si>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</si>
  <si>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</si>
  <si>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</si>
  <si>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</si>
  <si>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</si>
  <si>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</si>
  <si>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</si>
  <si>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</si>
  <si>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</si>
  <si>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</si>
  <si>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</si>
  <si>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</si>
  <si>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</si>
  <si>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</si>
  <si>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</si>
  <si>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</si>
  <si>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</si>
  <si>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</si>
  <si>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</si>
  <si>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</si>
  <si>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</si>
  <si>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</si>
  <si>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</si>
  <si>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</si>
  <si>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</si>
  <si>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</si>
  <si>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</si>
  <si>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</si>
  <si>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</si>
  <si>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</si>
  <si>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</si>
  <si>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</si>
  <si>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</si>
  <si>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</si>
  <si>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</si>
  <si>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</si>
  <si>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</si>
  <si>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</si>
  <si>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</si>
  <si>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</si>
  <si>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</si>
  <si>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</si>
  <si>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</si>
  <si>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</si>
  <si>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</si>
  <si>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宜野座村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</si>
  <si>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</si>
  <si>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</si>
  <si>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</si>
  <si>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</si>
  <si>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</si>
  <si>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</si>
  <si>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</si>
  <si>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</si>
  <si>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</si>
  <si>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</si>
  <si>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</si>
  <si>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</si>
  <si>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</si>
  <si>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</si>
  <si>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</si>
  <si>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</si>
  <si>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今後は、配水池の増設や老朽管の更新など、建設投資の増加が見込まれ、財源の確保が必要なことから、経営戦略に基づき効率的な事業運営に取り組む必要がある。　　　　　　　　　　　</t>
    <rPh sb="0" eb="2">
      <t>コンゴ</t>
    </rPh>
    <rPh sb="4" eb="7">
      <t>ハイスイチ</t>
    </rPh>
    <rPh sb="8" eb="10">
      <t>ゾウセツ</t>
    </rPh>
    <rPh sb="11" eb="13">
      <t>ロウキュウ</t>
    </rPh>
    <rPh sb="13" eb="14">
      <t>カン</t>
    </rPh>
    <rPh sb="15" eb="17">
      <t>コウシン</t>
    </rPh>
    <rPh sb="20" eb="22">
      <t>ケンセツ</t>
    </rPh>
    <rPh sb="22" eb="24">
      <t>トウシ</t>
    </rPh>
    <rPh sb="25" eb="27">
      <t>ゾウカ</t>
    </rPh>
    <rPh sb="28" eb="30">
      <t>ミコ</t>
    </rPh>
    <rPh sb="33" eb="35">
      <t>ザイゲン</t>
    </rPh>
    <rPh sb="36" eb="38">
      <t>カクホ</t>
    </rPh>
    <rPh sb="39" eb="41">
      <t>ヒツヨウ</t>
    </rPh>
    <rPh sb="47" eb="49">
      <t>ケイエイ</t>
    </rPh>
    <rPh sb="49" eb="51">
      <t>センリャク</t>
    </rPh>
    <rPh sb="52" eb="53">
      <t>モト</t>
    </rPh>
    <rPh sb="55" eb="57">
      <t>コウリツ</t>
    </rPh>
    <rPh sb="57" eb="58">
      <t>テキ</t>
    </rPh>
    <rPh sb="59" eb="61">
      <t>ジギョウ</t>
    </rPh>
    <rPh sb="61" eb="63">
      <t>ウンエイ</t>
    </rPh>
    <rPh sb="64" eb="65">
      <t>ト</t>
    </rPh>
    <rPh sb="66" eb="67">
      <t>ク</t>
    </rPh>
    <rPh sb="68" eb="70">
      <t>ヒツヨウ</t>
    </rPh>
    <phoneticPr fontId="4"/>
  </si>
  <si>
    <r>
      <t>①各年度の収支は黒字となっており、また平均値を上回っていることから健全な状況といえるが、村の一般財源からの繰入によることが大きく、今後の施設投資等にかかる費用を確保するには、更なる費用削減に取り組む必要がある。　　　　　　　　　　　　　　　　　　　　　　　　　　　②累積欠損金が発生していないことから、健全な経営を維持している。　　　　　　　　　　　　　　　　　　　　　　　　　　　　　　　　③平成２６年から新会計基準になり、負債額が大幅に増額したため比率が急落した。　　　　　　　　　　　　　　　　　　　　　　　　　　　　④年々残高が減ってきているが、平成30年度から始まった浄水場改修工事に伴い、起債借入も開始したので、今後比率は上昇する可能性がある。　　　　　　　　　　　　　　　　　　　　　　　　　　　　　　　　⑤平成２３年度に料金改定を行っているが十分な料金水準とはいえず、料金回収率は平均値を下回っている。　　　　　　　　　　　　　　　　　　　　　　　　　⑥類似団体平均値を下回っているが、全国平均値に近づけるよう、今後も維持管理費の削減に努める。　</t>
    </r>
    <r>
      <rPr>
        <sz val="11"/>
        <color rgb="FFFF0000"/>
        <rFont val="ＭＳ ゴシック"/>
        <family val="3"/>
        <charset val="128"/>
      </rPr>
      <t>　　　　　　　　　　　　　　　　　　　　　　　　　　　　　　　　　　　</t>
    </r>
    <r>
      <rPr>
        <sz val="11"/>
        <color theme="1"/>
        <rFont val="ＭＳ ゴシック"/>
        <family val="3"/>
        <charset val="128"/>
      </rPr>
      <t>⑦施設利用率が類似団体平均を下回っているのは、当初予定していた、大口の需要が少ないことが要因となっている。今後、リゾート開発が予想されるため、類似団体の平均を上回る見込みである。　　　　　　　　　　　　　　　　　　　　⑧これまで漏水の早期発見と早急な修繕を行ってきた結果、平成29年度以降有収率を８０％以上維持している。引き続き漏水調査を行い、さらなる有収率の向上に努める。</t>
    </r>
    <rPh sb="133" eb="135">
      <t>ルイセキ</t>
    </rPh>
    <rPh sb="135" eb="137">
      <t>ケッソン</t>
    </rPh>
    <rPh sb="137" eb="138">
      <t>キン</t>
    </rPh>
    <rPh sb="139" eb="141">
      <t>ハッセイ</t>
    </rPh>
    <rPh sb="154" eb="156">
      <t>ケイエイ</t>
    </rPh>
    <rPh sb="157" eb="159">
      <t>イジ</t>
    </rPh>
    <rPh sb="277" eb="279">
      <t>ヘイセイ</t>
    </rPh>
    <rPh sb="281" eb="283">
      <t>ネンド</t>
    </rPh>
    <rPh sb="285" eb="286">
      <t>ハジ</t>
    </rPh>
    <rPh sb="297" eb="298">
      <t>トモナ</t>
    </rPh>
    <rPh sb="312" eb="314">
      <t>コンゴ</t>
    </rPh>
    <rPh sb="370" eb="372">
      <t>カイテイ</t>
    </rPh>
    <rPh sb="443" eb="445">
      <t>シタマワ</t>
    </rPh>
    <rPh sb="451" eb="453">
      <t>ゼンコク</t>
    </rPh>
    <rPh sb="453" eb="455">
      <t>ヘイキン</t>
    </rPh>
    <rPh sb="455" eb="456">
      <t>チ</t>
    </rPh>
    <rPh sb="457" eb="458">
      <t>チカ</t>
    </rPh>
    <rPh sb="464" eb="466">
      <t>コンゴ</t>
    </rPh>
    <rPh sb="467" eb="469">
      <t>イジ</t>
    </rPh>
    <rPh sb="469" eb="472">
      <t>カンリヒ</t>
    </rPh>
    <rPh sb="473" eb="475">
      <t>サクゲン</t>
    </rPh>
    <rPh sb="476" eb="477">
      <t>ツト</t>
    </rPh>
    <rPh sb="517" eb="519">
      <t>シセツ</t>
    </rPh>
    <rPh sb="519" eb="521">
      <t>リヨウ</t>
    </rPh>
    <rPh sb="521" eb="522">
      <t>リツ</t>
    </rPh>
    <rPh sb="530" eb="531">
      <t>シタ</t>
    </rPh>
    <rPh sb="539" eb="541">
      <t>トウショ</t>
    </rPh>
    <rPh sb="541" eb="543">
      <t>ヨテイ</t>
    </rPh>
    <rPh sb="548" eb="550">
      <t>オオグチ</t>
    </rPh>
    <rPh sb="551" eb="553">
      <t>ジュヨウ</t>
    </rPh>
    <rPh sb="554" eb="555">
      <t>スク</t>
    </rPh>
    <rPh sb="560" eb="562">
      <t>ヨウイン</t>
    </rPh>
    <rPh sb="569" eb="571">
      <t>コンゴ</t>
    </rPh>
    <rPh sb="576" eb="578">
      <t>カイハツ</t>
    </rPh>
    <rPh sb="579" eb="581">
      <t>ヨソウ</t>
    </rPh>
    <rPh sb="587" eb="589">
      <t>ルイジ</t>
    </rPh>
    <rPh sb="589" eb="591">
      <t>ダンタイ</t>
    </rPh>
    <rPh sb="592" eb="594">
      <t>ヘイキン</t>
    </rPh>
    <rPh sb="595" eb="597">
      <t>ウワマワ</t>
    </rPh>
    <rPh sb="598" eb="600">
      <t>ミコ</t>
    </rPh>
    <rPh sb="649" eb="651">
      <t>ケッカ</t>
    </rPh>
    <rPh sb="652" eb="654">
      <t>ヘイセイ</t>
    </rPh>
    <rPh sb="656" eb="658">
      <t>ネンド</t>
    </rPh>
    <rPh sb="658" eb="660">
      <t>イコウ</t>
    </rPh>
    <rPh sb="667" eb="669">
      <t>イジョウ</t>
    </rPh>
    <rPh sb="669" eb="671">
      <t>イジ</t>
    </rPh>
    <phoneticPr fontId="4"/>
  </si>
  <si>
    <t>①平成２６年度から新会計基準の適用になり有形固定資産減価償却累計額が大幅に増額したため比率が上がった。　　　　　　　　　　　　　　　　　　　　　　　②管路経年化率については、40年経過している管がまだない為、0.00値となっているが、これから増加する見込みとなっている。重要管路から優先して更新を行っていく計画である。　　　　　　　　　　　　　　　　　　　　　　　③管路更新率については、20年以上経過した管路から、優先箇所を選定して行っていくが、莫大な費用を要するため更新計画に基づき慎重に行う必要がる。</t>
    <rPh sb="75" eb="77">
      <t>カンロ</t>
    </rPh>
    <rPh sb="77" eb="79">
      <t>ケイネン</t>
    </rPh>
    <rPh sb="79" eb="80">
      <t>カ</t>
    </rPh>
    <rPh sb="80" eb="81">
      <t>リツ</t>
    </rPh>
    <rPh sb="89" eb="90">
      <t>ネン</t>
    </rPh>
    <rPh sb="90" eb="92">
      <t>ケイカ</t>
    </rPh>
    <rPh sb="96" eb="97">
      <t>カン</t>
    </rPh>
    <rPh sb="102" eb="103">
      <t>タメ</t>
    </rPh>
    <rPh sb="108" eb="109">
      <t>アタイ</t>
    </rPh>
    <rPh sb="121" eb="123">
      <t>ゾウカ</t>
    </rPh>
    <rPh sb="125" eb="127">
      <t>ミコ</t>
    </rPh>
    <rPh sb="135" eb="137">
      <t>ジュウヨウ</t>
    </rPh>
    <rPh sb="137" eb="139">
      <t>カンロ</t>
    </rPh>
    <rPh sb="141" eb="143">
      <t>ユウセン</t>
    </rPh>
    <rPh sb="145" eb="147">
      <t>コウシン</t>
    </rPh>
    <rPh sb="148" eb="149">
      <t>オコナ</t>
    </rPh>
    <rPh sb="153" eb="155">
      <t>ケイカク</t>
    </rPh>
    <rPh sb="183" eb="185">
      <t>カンロ</t>
    </rPh>
    <rPh sb="185" eb="187">
      <t>コウシン</t>
    </rPh>
    <rPh sb="187" eb="188">
      <t>リツ</t>
    </rPh>
    <rPh sb="196" eb="197">
      <t>ネン</t>
    </rPh>
    <rPh sb="197" eb="199">
      <t>イジョウ</t>
    </rPh>
    <rPh sb="199" eb="201">
      <t>ケイカ</t>
    </rPh>
    <rPh sb="203" eb="204">
      <t>カン</t>
    </rPh>
    <rPh sb="204" eb="205">
      <t>ロ</t>
    </rPh>
    <rPh sb="208" eb="210">
      <t>ユウセン</t>
    </rPh>
    <rPh sb="210" eb="212">
      <t>カショ</t>
    </rPh>
    <rPh sb="213" eb="215">
      <t>センテイ</t>
    </rPh>
    <rPh sb="217" eb="218">
      <t>オコナ</t>
    </rPh>
    <rPh sb="224" eb="226">
      <t>バクダイ</t>
    </rPh>
    <rPh sb="227" eb="229">
      <t>ヒヨウ</t>
    </rPh>
    <rPh sb="230" eb="231">
      <t>ヨウ</t>
    </rPh>
    <rPh sb="235" eb="237">
      <t>コウシン</t>
    </rPh>
    <rPh sb="237" eb="239">
      <t>ケイカク</t>
    </rPh>
    <rPh sb="240" eb="241">
      <t>モト</t>
    </rPh>
    <rPh sb="243" eb="245">
      <t>シンチョウ</t>
    </rPh>
    <rPh sb="246" eb="247">
      <t>オコナ</t>
    </rPh>
    <rPh sb="248" eb="2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</si>
</sst>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E0-4364-B1DE-D5C1AF617A0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BEE0-4364-B1DE-D5C1AF617A0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50.79</c:v>
                </c:pt>
                <c:pt idx="1">
                  <c:v>48.84</c:v>
                </c:pt>
                <c:pt idx="2">
                  <c:v>48.18</c:v>
                </c:pt>
                <c:pt idx="3">
                  <c:v>47.85</c:v>
                </c:pt>
                <c:pt idx="4">
                  <c:v>47.23</c:v>
                </c:pt>
              </c:numCache>
            </c:numRef>
          </c:val>
          <c:extLst>
            <c:ext xmlns:c16="http://schemas.microsoft.com/office/drawing/2014/chart" uri="{C3380CC4-5D6E-409C-BE32-E72D297353CC}">
              <c16:uniqueId val="{00000000-16DC-4A64-8C55-83362845BBE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16DC-4A64-8C55-83362845BBE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73.27</c:v>
                </c:pt>
                <c:pt idx="1">
                  <c:v>78.89</c:v>
                </c:pt>
                <c:pt idx="2">
                  <c:v>80.17</c:v>
                </c:pt>
                <c:pt idx="3">
                  <c:v>83.58</c:v>
                </c:pt>
                <c:pt idx="4">
                  <c:v>82.91</c:v>
                </c:pt>
              </c:numCache>
            </c:numRef>
          </c:val>
          <c:extLst>
            <c:ext xmlns:c16="http://schemas.microsoft.com/office/drawing/2014/chart" uri="{C3380CC4-5D6E-409C-BE32-E72D297353CC}">
              <c16:uniqueId val="{00000000-E459-4422-BE82-C6759E036CE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E459-4422-BE82-C6759E036CE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113.05</c:v>
                </c:pt>
                <c:pt idx="1">
                  <c:v>118.96</c:v>
                </c:pt>
                <c:pt idx="2">
                  <c:v>118.15</c:v>
                </c:pt>
                <c:pt idx="3">
                  <c:v>119.16</c:v>
                </c:pt>
                <c:pt idx="4">
                  <c:v>123.9</c:v>
                </c:pt>
              </c:numCache>
            </c:numRef>
          </c:val>
          <c:extLst>
            <c:ext xmlns:c16="http://schemas.microsoft.com/office/drawing/2014/chart" uri="{C3380CC4-5D6E-409C-BE32-E72D297353CC}">
              <c16:uniqueId val="{00000000-A71D-4DD6-9F64-62B7A8D99A3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A71D-4DD6-9F64-62B7A8D99A3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61.14</c:v>
                </c:pt>
                <c:pt idx="1">
                  <c:v>62.61</c:v>
                </c:pt>
                <c:pt idx="2">
                  <c:v>64.319999999999993</c:v>
                </c:pt>
                <c:pt idx="3">
                  <c:v>65.28</c:v>
                </c:pt>
                <c:pt idx="4">
                  <c:v>66.599999999999994</c:v>
                </c:pt>
              </c:numCache>
            </c:numRef>
          </c:val>
          <c:extLst>
            <c:ext xmlns:c16="http://schemas.microsoft.com/office/drawing/2014/chart" uri="{C3380CC4-5D6E-409C-BE32-E72D297353CC}">
              <c16:uniqueId val="{00000000-A120-4719-B8F2-5AE697C80A3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A120-4719-B8F2-5AE697C80A3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73-4F92-8924-D3AE324AC58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CC73-4F92-8924-D3AE324AC58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D3-4B1A-AD74-1833172A97A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1FD3-4B1A-AD74-1833172A97A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554.21</c:v>
                </c:pt>
                <c:pt idx="1">
                  <c:v>547.26</c:v>
                </c:pt>
                <c:pt idx="2">
                  <c:v>374.66</c:v>
                </c:pt>
                <c:pt idx="3">
                  <c:v>229.35</c:v>
                </c:pt>
                <c:pt idx="4">
                  <c:v>449.7</c:v>
                </c:pt>
              </c:numCache>
            </c:numRef>
          </c:val>
          <c:extLst>
            <c:ext xmlns:c16="http://schemas.microsoft.com/office/drawing/2014/chart" uri="{C3380CC4-5D6E-409C-BE32-E72D297353CC}">
              <c16:uniqueId val="{00000000-C88F-4118-AB3F-15D228D0A45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C88F-4118-AB3F-15D228D0A45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540.17999999999995</c:v>
                </c:pt>
                <c:pt idx="1">
                  <c:v>467.66</c:v>
                </c:pt>
                <c:pt idx="2">
                  <c:v>412.45</c:v>
                </c:pt>
                <c:pt idx="3">
                  <c:v>385.31</c:v>
                </c:pt>
                <c:pt idx="4">
                  <c:v>358.52</c:v>
                </c:pt>
              </c:numCache>
            </c:numRef>
          </c:val>
          <c:extLst>
            <c:ext xmlns:c16="http://schemas.microsoft.com/office/drawing/2014/chart" uri="{C3380CC4-5D6E-409C-BE32-E72D297353CC}">
              <c16:uniqueId val="{00000000-1863-4FD8-86FB-60F3EC8AF93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1863-4FD8-86FB-60F3EC8AF93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61.33</c:v>
                </c:pt>
                <c:pt idx="1">
                  <c:v>68.05</c:v>
                </c:pt>
                <c:pt idx="2">
                  <c:v>66.790000000000006</c:v>
                </c:pt>
                <c:pt idx="3">
                  <c:v>73.040000000000006</c:v>
                </c:pt>
                <c:pt idx="4">
                  <c:v>75.08</c:v>
                </c:pt>
              </c:numCache>
            </c:numRef>
          </c:val>
          <c:extLst>
            <c:ext xmlns:c16="http://schemas.microsoft.com/office/drawing/2014/chart" uri="{C3380CC4-5D6E-409C-BE32-E72D297353CC}">
              <c16:uniqueId val="{00000000-0C92-48E1-B7DF-3AA539C1FB0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0C92-48E1-B7DF-3AA539C1FB0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250.46</c:v>
                </c:pt>
                <c:pt idx="1">
                  <c:v>228.09</c:v>
                </c:pt>
                <c:pt idx="2">
                  <c:v>233.72</c:v>
                </c:pt>
                <c:pt idx="3">
                  <c:v>217.51</c:v>
                </c:pt>
                <c:pt idx="4">
                  <c:v>211.39</c:v>
                </c:pt>
              </c:numCache>
            </c:numRef>
          </c:val>
          <c:extLst>
            <c:ext xmlns:c16="http://schemas.microsoft.com/office/drawing/2014/chart" uri="{C3380CC4-5D6E-409C-BE32-E72D297353CC}">
              <c16:uniqueId val="{00000000-37B7-4DBF-87DE-8E7185B1E2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37B7-4DBF-87DE-8E7185B1E2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沖縄県　宜野座村</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6106</v>
      </c>
      <c r="AM8" s="61"/>
      <c r="AN8" s="61"/>
      <c r="AO8" s="61"/>
      <c r="AP8" s="61"/>
      <c r="AQ8" s="61"/>
      <c r="AR8" s="61"/>
      <c r="AS8" s="61"/>
      <c r="AT8" s="52">
        <f>データ!$S$6</f>
        <v>31.3</v>
      </c>
      <c r="AU8" s="53"/>
      <c r="AV8" s="53"/>
      <c r="AW8" s="53"/>
      <c r="AX8" s="53"/>
      <c r="AY8" s="53"/>
      <c r="AZ8" s="53"/>
      <c r="BA8" s="53"/>
      <c r="BB8" s="54">
        <f>データ!$T$6</f>
        <v>195.08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80.510000000000005</v>
      </c>
      <c r="J10" s="53"/>
      <c r="K10" s="53"/>
      <c r="L10" s="53"/>
      <c r="M10" s="53"/>
      <c r="N10" s="53"/>
      <c r="O10" s="64"/>
      <c r="P10" s="54">
        <f>データ!$P$6</f>
        <v>100</v>
      </c>
      <c r="Q10" s="54"/>
      <c r="R10" s="54"/>
      <c r="S10" s="54"/>
      <c r="T10" s="54"/>
      <c r="U10" s="54"/>
      <c r="V10" s="54"/>
      <c r="W10" s="61">
        <f>データ!$Q$6</f>
        <v>2344</v>
      </c>
      <c r="X10" s="61"/>
      <c r="Y10" s="61"/>
      <c r="Z10" s="61"/>
      <c r="AA10" s="61"/>
      <c r="AB10" s="61"/>
      <c r="AC10" s="61"/>
      <c r="AD10" s="2"/>
      <c r="AE10" s="2"/>
      <c r="AF10" s="2"/>
      <c r="AG10" s="2"/>
      <c r="AH10" s="4"/>
      <c r="AI10" s="4"/>
      <c r="AJ10" s="4"/>
      <c r="AK10" s="4"/>
      <c r="AL10" s="61">
        <f>データ!$U$6</f>
        <v>6133</v>
      </c>
      <c r="AM10" s="61"/>
      <c r="AN10" s="61"/>
      <c r="AO10" s="61"/>
      <c r="AP10" s="61"/>
      <c r="AQ10" s="61"/>
      <c r="AR10" s="61"/>
      <c r="AS10" s="61"/>
      <c r="AT10" s="52">
        <f>データ!$V$6</f>
        <v>15.17</v>
      </c>
      <c r="AU10" s="53"/>
      <c r="AV10" s="53"/>
      <c r="AW10" s="53"/>
      <c r="AX10" s="53"/>
      <c r="AY10" s="53"/>
      <c r="AZ10" s="53"/>
      <c r="BA10" s="53"/>
      <c r="BB10" s="54">
        <f>データ!$W$6</f>
        <v>404.28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QNYZub3bI0HskoOQt5tBX+55PZCOwsjDYmoVA9mjuQHmK7Nnz0k1W7u7mLqFez8nu3gsSC1Bmja9ysofaUsZLQ==" saltValue="wVdv9TE/C/YGezLNraJsf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473138</v>
      </c>
      <c r="D6" s="34">
        <f t="shared" si="3"/>
        <v>46</v>
      </c>
      <c r="E6" s="34">
        <f t="shared" si="3"/>
        <v>1</v>
      </c>
      <c r="F6" s="34">
        <f t="shared" si="3"/>
        <v>0</v>
      </c>
      <c r="G6" s="34">
        <f t="shared" si="3"/>
        <v>1</v>
      </c>
      <c r="H6" s="34" t="str">
        <f t="shared" si="3"/>
        <v>沖縄県　宜野座村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80.510000000000005</v>
      </c>
      <c r="P6" s="35">
        <f t="shared" si="3"/>
        <v>100</v>
      </c>
      <c r="Q6" s="35">
        <f t="shared" si="3"/>
        <v>2344</v>
      </c>
      <c r="R6" s="35">
        <f t="shared" si="3"/>
        <v>6106</v>
      </c>
      <c r="S6" s="35">
        <f t="shared" si="3"/>
        <v>31.3</v>
      </c>
      <c r="T6" s="35">
        <f t="shared" si="3"/>
        <v>195.08</v>
      </c>
      <c r="U6" s="35">
        <f t="shared" si="3"/>
        <v>6133</v>
      </c>
      <c r="V6" s="35">
        <f t="shared" si="3"/>
        <v>15.17</v>
      </c>
      <c r="W6" s="35">
        <f t="shared" si="3"/>
        <v>404.28</v>
      </c>
      <c r="X6" s="36">
        <f>IF(X7="",NA(),X7)</f>
        <v>113.05</v>
      </c>
      <c r="Y6" s="36">
        <f t="shared" ref="Y6:AG6" si="4">IF(Y7="",NA(),Y7)</f>
        <v>118.96</v>
      </c>
      <c r="Z6" s="36">
        <f t="shared" si="4"/>
        <v>118.15</v>
      </c>
      <c r="AA6" s="36">
        <f t="shared" si="4"/>
        <v>119.16</v>
      </c>
      <c r="AB6" s="36">
        <f t="shared" si="4"/>
        <v>123.9</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554.21</v>
      </c>
      <c r="AU6" s="36">
        <f t="shared" ref="AU6:BC6" si="6">IF(AU7="",NA(),AU7)</f>
        <v>547.26</v>
      </c>
      <c r="AV6" s="36">
        <f t="shared" si="6"/>
        <v>374.66</v>
      </c>
      <c r="AW6" s="36">
        <f t="shared" si="6"/>
        <v>229.35</v>
      </c>
      <c r="AX6" s="36">
        <f t="shared" si="6"/>
        <v>449.7</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540.17999999999995</v>
      </c>
      <c r="BF6" s="36">
        <f t="shared" ref="BF6:BN6" si="7">IF(BF7="",NA(),BF7)</f>
        <v>467.66</v>
      </c>
      <c r="BG6" s="36">
        <f t="shared" si="7"/>
        <v>412.45</v>
      </c>
      <c r="BH6" s="36">
        <f t="shared" si="7"/>
        <v>385.31</v>
      </c>
      <c r="BI6" s="36">
        <f t="shared" si="7"/>
        <v>358.52</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61.33</v>
      </c>
      <c r="BQ6" s="36">
        <f t="shared" ref="BQ6:BY6" si="8">IF(BQ7="",NA(),BQ7)</f>
        <v>68.05</v>
      </c>
      <c r="BR6" s="36">
        <f t="shared" si="8"/>
        <v>66.790000000000006</v>
      </c>
      <c r="BS6" s="36">
        <f t="shared" si="8"/>
        <v>73.040000000000006</v>
      </c>
      <c r="BT6" s="36">
        <f t="shared" si="8"/>
        <v>75.08</v>
      </c>
      <c r="BU6" s="36">
        <f t="shared" si="8"/>
        <v>92.76</v>
      </c>
      <c r="BV6" s="36">
        <f t="shared" si="8"/>
        <v>93.28</v>
      </c>
      <c r="BW6" s="36">
        <f t="shared" si="8"/>
        <v>87.51</v>
      </c>
      <c r="BX6" s="36">
        <f t="shared" si="8"/>
        <v>84.77</v>
      </c>
      <c r="BY6" s="36">
        <f t="shared" si="8"/>
        <v>87.11</v>
      </c>
      <c r="BZ6" s="35" t="str">
        <f>IF(BZ7="","",IF(BZ7="-","【-】","【"&amp;SUBSTITUTE(TEXT(BZ7,"#,##0.00"),"-","△")&amp;"】"))</f>
        <v>【103.24】</v>
      </c>
      <c r="CA6" s="36">
        <f>IF(CA7="",NA(),CA7)</f>
        <v>250.46</v>
      </c>
      <c r="CB6" s="36">
        <f t="shared" ref="CB6:CJ6" si="9">IF(CB7="",NA(),CB7)</f>
        <v>228.09</v>
      </c>
      <c r="CC6" s="36">
        <f t="shared" si="9"/>
        <v>233.72</v>
      </c>
      <c r="CD6" s="36">
        <f t="shared" si="9"/>
        <v>217.51</v>
      </c>
      <c r="CE6" s="36">
        <f t="shared" si="9"/>
        <v>211.39</v>
      </c>
      <c r="CF6" s="36">
        <f t="shared" si="9"/>
        <v>208.67</v>
      </c>
      <c r="CG6" s="36">
        <f t="shared" si="9"/>
        <v>208.29</v>
      </c>
      <c r="CH6" s="36">
        <f t="shared" si="9"/>
        <v>218.42</v>
      </c>
      <c r="CI6" s="36">
        <f t="shared" si="9"/>
        <v>227.27</v>
      </c>
      <c r="CJ6" s="36">
        <f t="shared" si="9"/>
        <v>223.98</v>
      </c>
      <c r="CK6" s="35" t="str">
        <f>IF(CK7="","",IF(CK7="-","【-】","【"&amp;SUBSTITUTE(TEXT(CK7,"#,##0.00"),"-","△")&amp;"】"))</f>
        <v>【168.38】</v>
      </c>
      <c r="CL6" s="36">
        <f>IF(CL7="",NA(),CL7)</f>
        <v>50.79</v>
      </c>
      <c r="CM6" s="36">
        <f t="shared" ref="CM6:CU6" si="10">IF(CM7="",NA(),CM7)</f>
        <v>48.84</v>
      </c>
      <c r="CN6" s="36">
        <f t="shared" si="10"/>
        <v>48.18</v>
      </c>
      <c r="CO6" s="36">
        <f t="shared" si="10"/>
        <v>47.85</v>
      </c>
      <c r="CP6" s="36">
        <f t="shared" si="10"/>
        <v>47.23</v>
      </c>
      <c r="CQ6" s="36">
        <f t="shared" si="10"/>
        <v>49.08</v>
      </c>
      <c r="CR6" s="36">
        <f t="shared" si="10"/>
        <v>49.32</v>
      </c>
      <c r="CS6" s="36">
        <f t="shared" si="10"/>
        <v>50.24</v>
      </c>
      <c r="CT6" s="36">
        <f t="shared" si="10"/>
        <v>50.29</v>
      </c>
      <c r="CU6" s="36">
        <f t="shared" si="10"/>
        <v>49.64</v>
      </c>
      <c r="CV6" s="35" t="str">
        <f>IF(CV7="","",IF(CV7="-","【-】","【"&amp;SUBSTITUTE(TEXT(CV7,"#,##0.00"),"-","△")&amp;"】"))</f>
        <v>【60.00】</v>
      </c>
      <c r="CW6" s="36">
        <f>IF(CW7="",NA(),CW7)</f>
        <v>73.27</v>
      </c>
      <c r="CX6" s="36">
        <f t="shared" ref="CX6:DF6" si="11">IF(CX7="",NA(),CX7)</f>
        <v>78.89</v>
      </c>
      <c r="CY6" s="36">
        <f t="shared" si="11"/>
        <v>80.17</v>
      </c>
      <c r="CZ6" s="36">
        <f t="shared" si="11"/>
        <v>83.58</v>
      </c>
      <c r="DA6" s="36">
        <f t="shared" si="11"/>
        <v>82.91</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61.14</v>
      </c>
      <c r="DI6" s="36">
        <f t="shared" ref="DI6:DQ6" si="12">IF(DI7="",NA(),DI7)</f>
        <v>62.61</v>
      </c>
      <c r="DJ6" s="36">
        <f t="shared" si="12"/>
        <v>64.319999999999993</v>
      </c>
      <c r="DK6" s="36">
        <f t="shared" si="12"/>
        <v>65.28</v>
      </c>
      <c r="DL6" s="36">
        <f t="shared" si="12"/>
        <v>66.599999999999994</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5">
        <f t="shared" si="13"/>
        <v>0</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5">
        <f t="shared" si="14"/>
        <v>0</v>
      </c>
      <c r="EG6" s="35">
        <f t="shared" si="14"/>
        <v>0</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473138</v>
      </c>
      <c r="D7" s="38">
        <v>46</v>
      </c>
      <c r="E7" s="38">
        <v>1</v>
      </c>
      <c r="F7" s="38">
        <v>0</v>
      </c>
      <c r="G7" s="38">
        <v>1</v>
      </c>
      <c r="H7" s="38" t="s">
        <v>93</v>
      </c>
      <c r="I7" s="38" t="s">
        <v>94</v>
      </c>
      <c r="J7" s="38" t="s">
        <v>95</v>
      </c>
      <c r="K7" s="38" t="s">
        <v>96</v>
      </c>
      <c r="L7" s="38" t="s">
        <v>97</v>
      </c>
      <c r="M7" s="38" t="s">
        <v>98</v>
      </c>
      <c r="N7" s="39" t="s">
        <v>99</v>
      </c>
      <c r="O7" s="39">
        <v>80.510000000000005</v>
      </c>
      <c r="P7" s="39">
        <v>100</v>
      </c>
      <c r="Q7" s="39">
        <v>2344</v>
      </c>
      <c r="R7" s="39">
        <v>6106</v>
      </c>
      <c r="S7" s="39">
        <v>31.3</v>
      </c>
      <c r="T7" s="39">
        <v>195.08</v>
      </c>
      <c r="U7" s="39">
        <v>6133</v>
      </c>
      <c r="V7" s="39">
        <v>15.17</v>
      </c>
      <c r="W7" s="39">
        <v>404.28</v>
      </c>
      <c r="X7" s="39">
        <v>113.05</v>
      </c>
      <c r="Y7" s="39">
        <v>118.96</v>
      </c>
      <c r="Z7" s="39">
        <v>118.15</v>
      </c>
      <c r="AA7" s="39">
        <v>119.16</v>
      </c>
      <c r="AB7" s="39">
        <v>123.9</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554.21</v>
      </c>
      <c r="AU7" s="39">
        <v>547.26</v>
      </c>
      <c r="AV7" s="39">
        <v>374.66</v>
      </c>
      <c r="AW7" s="39">
        <v>229.35</v>
      </c>
      <c r="AX7" s="39">
        <v>449.7</v>
      </c>
      <c r="AY7" s="39">
        <v>416.14</v>
      </c>
      <c r="AZ7" s="39">
        <v>371.89</v>
      </c>
      <c r="BA7" s="39">
        <v>293.23</v>
      </c>
      <c r="BB7" s="39">
        <v>300.14</v>
      </c>
      <c r="BC7" s="39">
        <v>301.04000000000002</v>
      </c>
      <c r="BD7" s="39">
        <v>264.97000000000003</v>
      </c>
      <c r="BE7" s="39">
        <v>540.17999999999995</v>
      </c>
      <c r="BF7" s="39">
        <v>467.66</v>
      </c>
      <c r="BG7" s="39">
        <v>412.45</v>
      </c>
      <c r="BH7" s="39">
        <v>385.31</v>
      </c>
      <c r="BI7" s="39">
        <v>358.52</v>
      </c>
      <c r="BJ7" s="39">
        <v>487.22</v>
      </c>
      <c r="BK7" s="39">
        <v>483.11</v>
      </c>
      <c r="BL7" s="39">
        <v>542.29999999999995</v>
      </c>
      <c r="BM7" s="39">
        <v>566.65</v>
      </c>
      <c r="BN7" s="39">
        <v>551.62</v>
      </c>
      <c r="BO7" s="39">
        <v>266.61</v>
      </c>
      <c r="BP7" s="39">
        <v>61.33</v>
      </c>
      <c r="BQ7" s="39">
        <v>68.05</v>
      </c>
      <c r="BR7" s="39">
        <v>66.790000000000006</v>
      </c>
      <c r="BS7" s="39">
        <v>73.040000000000006</v>
      </c>
      <c r="BT7" s="39">
        <v>75.08</v>
      </c>
      <c r="BU7" s="39">
        <v>92.76</v>
      </c>
      <c r="BV7" s="39">
        <v>93.28</v>
      </c>
      <c r="BW7" s="39">
        <v>87.51</v>
      </c>
      <c r="BX7" s="39">
        <v>84.77</v>
      </c>
      <c r="BY7" s="39">
        <v>87.11</v>
      </c>
      <c r="BZ7" s="39">
        <v>103.24</v>
      </c>
      <c r="CA7" s="39">
        <v>250.46</v>
      </c>
      <c r="CB7" s="39">
        <v>228.09</v>
      </c>
      <c r="CC7" s="39">
        <v>233.72</v>
      </c>
      <c r="CD7" s="39">
        <v>217.51</v>
      </c>
      <c r="CE7" s="39">
        <v>211.39</v>
      </c>
      <c r="CF7" s="39">
        <v>208.67</v>
      </c>
      <c r="CG7" s="39">
        <v>208.29</v>
      </c>
      <c r="CH7" s="39">
        <v>218.42</v>
      </c>
      <c r="CI7" s="39">
        <v>227.27</v>
      </c>
      <c r="CJ7" s="39">
        <v>223.98</v>
      </c>
      <c r="CK7" s="39">
        <v>168.38</v>
      </c>
      <c r="CL7" s="39">
        <v>50.79</v>
      </c>
      <c r="CM7" s="39">
        <v>48.84</v>
      </c>
      <c r="CN7" s="39">
        <v>48.18</v>
      </c>
      <c r="CO7" s="39">
        <v>47.85</v>
      </c>
      <c r="CP7" s="39">
        <v>47.23</v>
      </c>
      <c r="CQ7" s="39">
        <v>49.08</v>
      </c>
      <c r="CR7" s="39">
        <v>49.32</v>
      </c>
      <c r="CS7" s="39">
        <v>50.24</v>
      </c>
      <c r="CT7" s="39">
        <v>50.29</v>
      </c>
      <c r="CU7" s="39">
        <v>49.64</v>
      </c>
      <c r="CV7" s="39">
        <v>60</v>
      </c>
      <c r="CW7" s="39">
        <v>73.27</v>
      </c>
      <c r="CX7" s="39">
        <v>78.89</v>
      </c>
      <c r="CY7" s="39">
        <v>80.17</v>
      </c>
      <c r="CZ7" s="39">
        <v>83.58</v>
      </c>
      <c r="DA7" s="39">
        <v>82.91</v>
      </c>
      <c r="DB7" s="39">
        <v>79.3</v>
      </c>
      <c r="DC7" s="39">
        <v>79.34</v>
      </c>
      <c r="DD7" s="39">
        <v>78.650000000000006</v>
      </c>
      <c r="DE7" s="39">
        <v>77.73</v>
      </c>
      <c r="DF7" s="39">
        <v>78.09</v>
      </c>
      <c r="DG7" s="39">
        <v>89.8</v>
      </c>
      <c r="DH7" s="39">
        <v>61.14</v>
      </c>
      <c r="DI7" s="39">
        <v>62.61</v>
      </c>
      <c r="DJ7" s="39">
        <v>64.319999999999993</v>
      </c>
      <c r="DK7" s="39">
        <v>65.28</v>
      </c>
      <c r="DL7" s="39">
        <v>66.599999999999994</v>
      </c>
      <c r="DM7" s="39">
        <v>47.44</v>
      </c>
      <c r="DN7" s="39">
        <v>48.3</v>
      </c>
      <c r="DO7" s="39">
        <v>45.14</v>
      </c>
      <c r="DP7" s="39">
        <v>45.85</v>
      </c>
      <c r="DQ7" s="39">
        <v>47.31</v>
      </c>
      <c r="DR7" s="39">
        <v>49.59</v>
      </c>
      <c r="DS7" s="39">
        <v>0</v>
      </c>
      <c r="DT7" s="39">
        <v>0</v>
      </c>
      <c r="DU7" s="39">
        <v>0</v>
      </c>
      <c r="DV7" s="39">
        <v>0</v>
      </c>
      <c r="DW7" s="39">
        <v>0</v>
      </c>
      <c r="DX7" s="39">
        <v>11.16</v>
      </c>
      <c r="DY7" s="39">
        <v>12.43</v>
      </c>
      <c r="DZ7" s="39">
        <v>13.58</v>
      </c>
      <c r="EA7" s="39">
        <v>14.13</v>
      </c>
      <c r="EB7" s="39">
        <v>16.77</v>
      </c>
      <c r="EC7" s="39">
        <v>19.440000000000001</v>
      </c>
      <c r="ED7" s="39">
        <v>0</v>
      </c>
      <c r="EE7" s="39">
        <v>0</v>
      </c>
      <c r="EF7" s="39">
        <v>0</v>
      </c>
      <c r="EG7" s="39">
        <v>0</v>
      </c>
      <c r="EH7" s="39">
        <v>0</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上野　文乃</cp:lastModifiedBy>
  <cp:lastPrinted>2021-01-28T05:37:48Z</cp:lastPrinted>
  <dcterms:created xsi:type="dcterms:W3CDTF">2020-12-04T02:17:20Z</dcterms:created>
  <dcterms:modified xsi:type="dcterms:W3CDTF">2021-01-28T06:31:18Z</dcterms:modified>
  <cp:category/>
</cp:coreProperties>
</file>