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higashi-035\Desktop\公営企業に係わる経営比較分析表（令和元年度決算）の分析等について（依頼）\東村\"/>
    </mc:Choice>
  </mc:AlternateContent>
  <xr:revisionPtr revIDLastSave="0" documentId="13_ncr:1_{78E09D5C-CEF0-4A9A-AEA5-33E696195AC4}" xr6:coauthVersionLast="45" xr6:coauthVersionMax="45" xr10:uidLastSave="{00000000-0000-0000-0000-000000000000}"/>
  <workbookProtection workbookAlgorithmName="SHA-512" workbookHashValue="x/pE27S/KXViOxSq+ucgjI46/v2T1gHnwuEdwhnujTo+0h7Ynbx46KIksozxWCsDxtc3xGSoqlkyc6tDbdAJ/g==" workbookSaltValue="KdaKz9qL1FfDzv0M23DDs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I10" i="4" s="1"/>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H85" i="4"/>
  <c r="E85" i="4"/>
  <c r="BB10" i="4"/>
  <c r="AL10" i="4"/>
  <c r="W10" i="4"/>
  <c r="B10" i="4"/>
  <c r="BB8" i="4"/>
  <c r="AT8" i="4"/>
  <c r="AL8" i="4"/>
  <c r="AD8" i="4"/>
  <c r="W8" i="4"/>
  <c r="P8" i="4"/>
  <c r="I8" i="4"/>
  <c r="B8"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<sst xmlns="http://schemas.openxmlformats.org/spreadsheetml/2006/main" count="233" uniqueCount="119">
  <si>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</si>
  <si>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</si>
  <si>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</si>
  <si>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</si>
  <si>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</si>
  <si>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</si>
  <si>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</si>
  <si>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</si>
  <si>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</si>
  <si>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</si>
  <si>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</si>
  <si>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</si>
  <si>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</si>
  <si>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</si>
  <si>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</si>
  <si>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</si>
  <si>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</si>
  <si>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</si>
  <si>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</si>
  <si>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</si>
  <si>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</si>
  <si>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</si>
  <si>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</si>
  <si>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</si>
  <si>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</si>
  <si>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</si>
  <si>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</si>
  <si>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</si>
  <si>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</si>
  <si>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</si>
  <si>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</si>
  <si>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</si>
  <si>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</si>
  <si>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</si>
  <si>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</si>
  <si>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</si>
  <si>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</si>
  <si>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</si>
  <si>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</si>
  <si>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</si>
  <si>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</si>
  <si>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</si>
  <si>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</si>
  <si>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</si>
  <si>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</si>
  <si>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</si>
  <si>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</si>
  <si>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</si>
  <si>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</si>
  <si>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</si>
  <si>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</si>
  <si>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</si>
  <si>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</si>
  <si>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</si>
  <si>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</si>
  <si>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</si>
  <si>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</si>
  <si>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</si>
  <si>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</si>
  <si>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</si>
  <si>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</si>
  <si>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</si>
  <si>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</si>
  <si>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</si>
  <si>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</si>
  <si>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</si>
  <si>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</si>
  <si>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</si>
  <si>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</si>
  <si>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</si>
  <si>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</si>
  <si>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</si>
  <si>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</si>
  <si>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</si>
  <si>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</si>
  <si>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</si>
  <si>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</si>
  <si>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</si>
  <si>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</si>
  <si>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</si>
  <si>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</si>
  <si>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</si>
  <si>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</si>
  <si>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</si>
  <si>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</si>
  <si>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</si>
  <si>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</si>
  <si>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</si>
  <si>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</si>
  <si>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</si>
  <si>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</si>
  <si>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</si>
  <si>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</si>
  <si>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</si>
  <si>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</si>
  <si>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</si>
  <si>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</si>
  <si>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</si>
  <si>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</si>
  <si>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</si>
  <si>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</si>
  <si>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</si>
  <si>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</si>
  <si>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</si>
  <si>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</si>
  <si>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</si>
  <si>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</si>
  <si>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</si>
  <si>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</si>
  <si>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</si>
  <si>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</si>
  <si>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</si>
  <si>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</si>
  <si>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</si>
  <si>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</si>
  <si>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</si>
  <si>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平成19年度に建設した川田浄水場が、機器の老朽化に伴い更新の時期を迎えている。また、各水道施設も年々不具合が多く発生しており、計画的に更新を行っていく必要がある。</t>
    <rPh sb="1" eb="3">
      <t>ヘイセイ</t>
    </rPh>
    <rPh sb="5" eb="7">
      <t>ネンド</t>
    </rPh>
    <rPh sb="8" eb="10">
      <t>ケンセツ</t>
    </rPh>
    <rPh sb="12" eb="14">
      <t>カワタ</t>
    </rPh>
    <rPh sb="14" eb="17">
      <t>ジョウスイジョウ</t>
    </rPh>
    <rPh sb="19" eb="21">
      <t>キキ</t>
    </rPh>
    <rPh sb="22" eb="25">
      <t>ロウキュウカ</t>
    </rPh>
    <rPh sb="26" eb="27">
      <t>トモナ</t>
    </rPh>
    <rPh sb="28" eb="30">
      <t>コウシン</t>
    </rPh>
    <rPh sb="31" eb="33">
      <t>ジキ</t>
    </rPh>
    <rPh sb="34" eb="35">
      <t>ムカ</t>
    </rPh>
    <rPh sb="43" eb="44">
      <t>カク</t>
    </rPh>
    <rPh sb="44" eb="46">
      <t>スイドウ</t>
    </rPh>
    <rPh sb="46" eb="48">
      <t>シセツ</t>
    </rPh>
    <rPh sb="49" eb="51">
      <t>ネンネン</t>
    </rPh>
    <rPh sb="51" eb="54">
      <t>フグアイ</t>
    </rPh>
    <rPh sb="55" eb="56">
      <t>オオ</t>
    </rPh>
    <rPh sb="57" eb="59">
      <t>ハッセイ</t>
    </rPh>
    <rPh sb="64" eb="67">
      <t>ケイカクテキ</t>
    </rPh>
    <rPh sb="68" eb="70">
      <t>コウシン</t>
    </rPh>
    <rPh sb="71" eb="72">
      <t>オコナ</t>
    </rPh>
    <rPh sb="76" eb="78">
      <t>ヒツヨウ</t>
    </rPh>
    <phoneticPr fontId="4"/>
  </si>
  <si>
    <t>　今後水道施設の老朽化に伴う修繕および更新等の維持管理費が必要となるため、水道料金の適正化に取り組む必要がある。
　また、水需要の増加が見込まれることから、水需要に応じた適正な水道施設の更新に計画的に取り組む。</t>
    <rPh sb="1" eb="3">
      <t>コンゴ</t>
    </rPh>
    <rPh sb="3" eb="5">
      <t>スイドウ</t>
    </rPh>
    <rPh sb="5" eb="7">
      <t>シセツ</t>
    </rPh>
    <rPh sb="8" eb="11">
      <t>ロウキュウカ</t>
    </rPh>
    <rPh sb="12" eb="13">
      <t>トモナ</t>
    </rPh>
    <rPh sb="14" eb="16">
      <t>シュウゼン</t>
    </rPh>
    <rPh sb="19" eb="21">
      <t>コウシン</t>
    </rPh>
    <rPh sb="21" eb="22">
      <t>トウ</t>
    </rPh>
    <rPh sb="23" eb="25">
      <t>イジ</t>
    </rPh>
    <rPh sb="25" eb="28">
      <t>カンリヒ</t>
    </rPh>
    <rPh sb="29" eb="31">
      <t>ヒツヨウ</t>
    </rPh>
    <rPh sb="37" eb="39">
      <t>スイドウ</t>
    </rPh>
    <rPh sb="39" eb="41">
      <t>リョウキン</t>
    </rPh>
    <rPh sb="42" eb="45">
      <t>テキセイカ</t>
    </rPh>
    <rPh sb="46" eb="47">
      <t>ト</t>
    </rPh>
    <rPh sb="48" eb="49">
      <t>ク</t>
    </rPh>
    <rPh sb="50" eb="52">
      <t>ヒツヨウ</t>
    </rPh>
    <phoneticPr fontId="4"/>
  </si>
  <si>
    <t>　収益的収支比率については、68％超となっており要因としては、老朽施設の故障に伴う修繕費の増や過年度に借入した地方債償還金等により維持管理費が増加傾向にあるためである。今後も、老朽施設の修繕費の増が見込まれる。維持管理費の平準化及び料金の適正化を実施し改善に取り組む。
　企業債残高対給水収益比率については、更新事業を進めたため平成28年度まで増加している。今後電気計装等の浄水場建設当時から使用している機器類の更新を予定していることから、投資の適正度を分析し実施する。
　料金回収率については、上昇傾向に転じたが不具合機器の修繕を先伸ばししたためであり、今後も悪化することが予想される。依然一般会計からの繰り入れ金で補っている状態である為水道料金の適正化に取り組む必要がある。
　給水原価については、平成27年度は減少したが、年々上昇している。主な要因は水道施設の老朽化に伴う修繕費の増によるものとなっている。更新事業及び水道料金の適正化を実施し改善に取り組む。
　施設利用率については、他類似団体に比べて高い状況にある。令和元年度は54％となっているが、水需要ピーク時には施設に余裕がない状況となっている。
　有収率については、令和元年度も引き続きメーター交換を実施したため80％手前を維持した。今後も計画的にメーター交換、漏水個所の早期発見・修繕、管路の更新等を実施し有収率の向上を図る。</t>
    <rPh sb="111" eb="114">
      <t>ヘイジュンカ</t>
    </rPh>
    <rPh sb="248" eb="250">
      <t>ジョウショウ</t>
    </rPh>
    <rPh sb="250" eb="252">
      <t>ケイコウ</t>
    </rPh>
    <rPh sb="253" eb="254">
      <t>テン</t>
    </rPh>
    <rPh sb="257" eb="260">
      <t>フグアイ</t>
    </rPh>
    <rPh sb="260" eb="262">
      <t>キキ</t>
    </rPh>
    <rPh sb="263" eb="265">
      <t>シュウゼン</t>
    </rPh>
    <rPh sb="266" eb="267">
      <t>サキ</t>
    </rPh>
    <rPh sb="267" eb="268">
      <t>ノ</t>
    </rPh>
    <rPh sb="278" eb="280">
      <t>コンゴ</t>
    </rPh>
    <rPh sb="281" eb="283">
      <t>アッカ</t>
    </rPh>
    <rPh sb="288" eb="290">
      <t>ヨソウ</t>
    </rPh>
    <rPh sb="319" eb="320">
      <t>タメ</t>
    </rPh>
    <rPh sb="456" eb="458">
      <t>ジョウキョウ</t>
    </rPh>
    <rPh sb="462" eb="464">
      <t>レイワ</t>
    </rPh>
    <rPh sb="464" eb="467">
      <t>ガンネンド</t>
    </rPh>
    <rPh sb="479" eb="480">
      <t>ミズ</t>
    </rPh>
    <rPh sb="480" eb="482">
      <t>ジュヨウ</t>
    </rPh>
    <rPh sb="485" eb="486">
      <t>ジ</t>
    </rPh>
    <rPh sb="488" eb="490">
      <t>シセツ</t>
    </rPh>
    <rPh sb="491" eb="493">
      <t>ヨユウ</t>
    </rPh>
    <rPh sb="496" eb="498">
      <t>ジョウキョウ</t>
    </rPh>
    <rPh sb="516" eb="518">
      <t>レイワ</t>
    </rPh>
    <rPh sb="518" eb="521">
      <t>ガンネンド</t>
    </rPh>
    <rPh sb="522" eb="523">
      <t>ヒ</t>
    </rPh>
    <rPh sb="524" eb="525">
      <t>ツヅ</t>
    </rPh>
    <rPh sb="530" eb="532">
      <t>コウカン</t>
    </rPh>
    <rPh sb="533" eb="535">
      <t>ジッシ</t>
    </rPh>
    <rPh sb="542" eb="544">
      <t>テマエ</t>
    </rPh>
    <rPh sb="545" eb="547">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</si>
</sst>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0.41</c:v>
                </c:pt>
                <c:pt idx="3">
                  <c:v>0</c:v>
                </c:pt>
                <c:pt idx="4" formatCode="#,##0.00;&quot;△&quot;#,##0.00;&quot;-&quot;">
                  <c:v>0.16</c:v>
                </c:pt>
              </c:numCache>
            </c:numRef>
          </c:val>
          <c:extLst>
            <c:ext xmlns:c16="http://schemas.microsoft.com/office/drawing/2014/chart" uri="{C3380CC4-5D6E-409C-BE32-E72D297353CC}">
              <c16:uniqueId val="{00000000-6C42-4DE7-BCD0-98A61133775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6C42-4DE7-BCD0-98A61133775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59.68</c:v>
                </c:pt>
                <c:pt idx="1">
                  <c:v>59.03</c:v>
                </c:pt>
                <c:pt idx="2">
                  <c:v>56.53</c:v>
                </c:pt>
                <c:pt idx="3">
                  <c:v>57.07</c:v>
                </c:pt>
                <c:pt idx="4">
                  <c:v>54.17</c:v>
                </c:pt>
              </c:numCache>
            </c:numRef>
          </c:val>
          <c:extLst>
            <c:ext xmlns:c16="http://schemas.microsoft.com/office/drawing/2014/chart" uri="{C3380CC4-5D6E-409C-BE32-E72D297353CC}">
              <c16:uniqueId val="{00000000-7B2D-42C9-8E83-F6BAFD258DF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7B2D-42C9-8E83-F6BAFD258DF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80.84</c:v>
                </c:pt>
                <c:pt idx="1">
                  <c:v>81.53</c:v>
                </c:pt>
                <c:pt idx="2">
                  <c:v>78.28</c:v>
                </c:pt>
                <c:pt idx="3">
                  <c:v>73.81</c:v>
                </c:pt>
                <c:pt idx="4">
                  <c:v>79.37</c:v>
                </c:pt>
              </c:numCache>
            </c:numRef>
          </c:val>
          <c:extLst>
            <c:ext xmlns:c16="http://schemas.microsoft.com/office/drawing/2014/chart" uri="{C3380CC4-5D6E-409C-BE32-E72D297353CC}">
              <c16:uniqueId val="{00000000-76FB-40B8-83F8-D1D5059D951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76FB-40B8-83F8-D1D5059D951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62.96</c:v>
                </c:pt>
                <c:pt idx="1">
                  <c:v>67.989999999999995</c:v>
                </c:pt>
                <c:pt idx="2">
                  <c:v>61.14</c:v>
                </c:pt>
                <c:pt idx="3">
                  <c:v>78.16</c:v>
                </c:pt>
                <c:pt idx="4">
                  <c:v>68.540000000000006</c:v>
                </c:pt>
              </c:numCache>
            </c:numRef>
          </c:val>
          <c:extLst>
            <c:ext xmlns:c16="http://schemas.microsoft.com/office/drawing/2014/chart" uri="{C3380CC4-5D6E-409C-BE32-E72D297353CC}">
              <c16:uniqueId val="{00000000-595E-4368-B265-25D2111AB91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595E-4368-B265-25D2111AB91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BB-462A-B5C5-9B633A45568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BB-462A-B5C5-9B633A45568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6-46D9-A18C-DDCE9E22FFC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6-46D9-A18C-DDCE9E22FFC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19-48B2-A222-D8DD8F81C77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9-48B2-A222-D8DD8F81C77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E8-4248-9918-48805142BAA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E8-4248-9918-48805142BAA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1760.74</c:v>
                </c:pt>
                <c:pt idx="1">
                  <c:v>1841.52</c:v>
                </c:pt>
                <c:pt idx="2">
                  <c:v>1659.22</c:v>
                </c:pt>
                <c:pt idx="3">
                  <c:v>1584.6</c:v>
                </c:pt>
                <c:pt idx="4">
                  <c:v>1384.42</c:v>
                </c:pt>
              </c:numCache>
            </c:numRef>
          </c:val>
          <c:extLst>
            <c:ext xmlns:c16="http://schemas.microsoft.com/office/drawing/2014/chart" uri="{C3380CC4-5D6E-409C-BE32-E72D297353CC}">
              <c16:uniqueId val="{00000000-A58C-4E52-B351-6891314EBB3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A58C-4E52-B351-6891314EBB3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33.82</c:v>
                </c:pt>
                <c:pt idx="1">
                  <c:v>30.15</c:v>
                </c:pt>
                <c:pt idx="2">
                  <c:v>27.25</c:v>
                </c:pt>
                <c:pt idx="3">
                  <c:v>24.61</c:v>
                </c:pt>
                <c:pt idx="4">
                  <c:v>29.07</c:v>
                </c:pt>
              </c:numCache>
            </c:numRef>
          </c:val>
          <c:extLst>
            <c:ext xmlns:c16="http://schemas.microsoft.com/office/drawing/2014/chart" uri="{C3380CC4-5D6E-409C-BE32-E72D297353CC}">
              <c16:uniqueId val="{00000000-AF74-4135-AD47-975816C662B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AF74-4135-AD47-975816C662B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315.92</c:v>
                </c:pt>
                <c:pt idx="1">
                  <c:v>352.28</c:v>
                </c:pt>
                <c:pt idx="2">
                  <c:v>391.51</c:v>
                </c:pt>
                <c:pt idx="3">
                  <c:v>433.61</c:v>
                </c:pt>
                <c:pt idx="4">
                  <c:v>369.81</c:v>
                </c:pt>
              </c:numCache>
            </c:numRef>
          </c:val>
          <c:extLst>
            <c:ext xmlns:c16="http://schemas.microsoft.com/office/drawing/2014/chart" uri="{C3380CC4-5D6E-409C-BE32-E72D297353CC}">
              <c16:uniqueId val="{00000000-DA5F-400F-A001-021082C3EC8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DA5F-400F-A001-021082C3EC8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東村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1764</v>
      </c>
      <c r="AM8" s="51"/>
      <c r="AN8" s="51"/>
      <c r="AO8" s="51"/>
      <c r="AP8" s="51"/>
      <c r="AQ8" s="51"/>
      <c r="AR8" s="51"/>
      <c r="AS8" s="51"/>
      <c r="AT8" s="47">
        <f>データ!$S$6</f>
        <v>81.88</v>
      </c>
      <c r="AU8" s="47"/>
      <c r="AV8" s="47"/>
      <c r="AW8" s="47"/>
      <c r="AX8" s="47"/>
      <c r="AY8" s="47"/>
      <c r="AZ8" s="47"/>
      <c r="BA8" s="47"/>
      <c r="BB8" s="47">
        <f>データ!$T$6</f>
        <v>21.54</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99.88</v>
      </c>
      <c r="Q10" s="47"/>
      <c r="R10" s="47"/>
      <c r="S10" s="47"/>
      <c r="T10" s="47"/>
      <c r="U10" s="47"/>
      <c r="V10" s="47"/>
      <c r="W10" s="51">
        <f>データ!$Q$6</f>
        <v>1760</v>
      </c>
      <c r="X10" s="51"/>
      <c r="Y10" s="51"/>
      <c r="Z10" s="51"/>
      <c r="AA10" s="51"/>
      <c r="AB10" s="51"/>
      <c r="AC10" s="51"/>
      <c r="AD10" s="2"/>
      <c r="AE10" s="2"/>
      <c r="AF10" s="2"/>
      <c r="AG10" s="2"/>
      <c r="AH10" s="2"/>
      <c r="AI10" s="2"/>
      <c r="AJ10" s="2"/>
      <c r="AK10" s="2"/>
      <c r="AL10" s="51">
        <f>データ!$U$6</f>
        <v>1726</v>
      </c>
      <c r="AM10" s="51"/>
      <c r="AN10" s="51"/>
      <c r="AO10" s="51"/>
      <c r="AP10" s="51"/>
      <c r="AQ10" s="51"/>
      <c r="AR10" s="51"/>
      <c r="AS10" s="51"/>
      <c r="AT10" s="47">
        <f>データ!$V$6</f>
        <v>6.35</v>
      </c>
      <c r="AU10" s="47"/>
      <c r="AV10" s="47"/>
      <c r="AW10" s="47"/>
      <c r="AX10" s="47"/>
      <c r="AY10" s="47"/>
      <c r="AZ10" s="47"/>
      <c r="BA10" s="47"/>
      <c r="BB10" s="47">
        <f>データ!$W$6</f>
        <v>271.81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118</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117</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Uy9Y9Oe8hCSOauhCISk/b55cQyrmFdithfAf7yTvpYfbH/rq5pPNtzwOoekEMrzTQHjOSwR929qwb1ff0jkvRA==" saltValue="Cu7cJpa4MIKKfhOydQ1W5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473031</v>
      </c>
      <c r="D6" s="34">
        <f t="shared" si="3"/>
        <v>47</v>
      </c>
      <c r="E6" s="34">
        <f t="shared" si="3"/>
        <v>1</v>
      </c>
      <c r="F6" s="34">
        <f t="shared" si="3"/>
        <v>0</v>
      </c>
      <c r="G6" s="34">
        <f t="shared" si="3"/>
        <v>0</v>
      </c>
      <c r="H6" s="34" t="str">
        <f t="shared" si="3"/>
        <v>沖縄県　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99.88</v>
      </c>
      <c r="Q6" s="35">
        <f t="shared" si="3"/>
        <v>1760</v>
      </c>
      <c r="R6" s="35">
        <f t="shared" si="3"/>
        <v>1764</v>
      </c>
      <c r="S6" s="35">
        <f t="shared" si="3"/>
        <v>81.88</v>
      </c>
      <c r="T6" s="35">
        <f t="shared" si="3"/>
        <v>21.54</v>
      </c>
      <c r="U6" s="35">
        <f t="shared" si="3"/>
        <v>1726</v>
      </c>
      <c r="V6" s="35">
        <f t="shared" si="3"/>
        <v>6.35</v>
      </c>
      <c r="W6" s="35">
        <f t="shared" si="3"/>
        <v>271.81</v>
      </c>
      <c r="X6" s="36">
        <f>IF(X7="",NA(),X7)</f>
        <v>62.96</v>
      </c>
      <c r="Y6" s="36">
        <f t="shared" ref="Y6:AG6" si="4">IF(Y7="",NA(),Y7)</f>
        <v>67.989999999999995</v>
      </c>
      <c r="Z6" s="36">
        <f t="shared" si="4"/>
        <v>61.14</v>
      </c>
      <c r="AA6" s="36">
        <f t="shared" si="4"/>
        <v>78.16</v>
      </c>
      <c r="AB6" s="36">
        <f t="shared" si="4"/>
        <v>68.540000000000006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1760.74</v>
      </c>
      <c r="BF6" s="36">
        <f t="shared" ref="BF6:BN6" si="7">IF(BF7="",NA(),BF7)</f>
        <v>1841.52</v>
      </c>
      <c r="BG6" s="36">
        <f t="shared" si="7"/>
        <v>1659.22</v>
      </c>
      <c r="BH6" s="36">
        <f t="shared" si="7"/>
        <v>1584.6</v>
      </c>
      <c r="BI6" s="36">
        <f t="shared" si="7"/>
        <v>1384.42</v>
      </c>
      <c r="BJ6" s="36">
        <f t="shared" si="7"/>
        <v>1510.14</v>
      </c>
      <c r="BK6" s="36">
        <f t="shared" si="7"/>
        <v>1595.62</v>
      </c>
      <c r="BL6" s="36">
        <f t="shared" si="7"/>
        <v>1302.33</v>
      </c>
      <c r="BM6" s="36">
        <f t="shared" si="7"/>
        <v>1274.21</v>
      </c>
      <c r="BN6" s="36">
        <f t="shared" si="7"/>
        <v>1183.92</v>
      </c>
      <c r="BO6" s="35" t="str">
        <f>IF(BO7="","",IF(BO7="-","【-】","【"&amp;SUBSTITUTE(TEXT(BO7,"#,##0.00"),"-","△")&amp;"】"))</f>
        <v>【1,084.05】</v>
      </c>
      <c r="BP6" s="36">
        <f>IF(BP7="",NA(),BP7)</f>
        <v>33.82</v>
      </c>
      <c r="BQ6" s="36">
        <f t="shared" ref="BQ6:BY6" si="8">IF(BQ7="",NA(),BQ7)</f>
        <v>30.15</v>
      </c>
      <c r="BR6" s="36">
        <f t="shared" si="8"/>
        <v>27.25</v>
      </c>
      <c r="BS6" s="36">
        <f t="shared" si="8"/>
        <v>24.61</v>
      </c>
      <c r="BT6" s="36">
        <f t="shared" si="8"/>
        <v>29.07</v>
      </c>
      <c r="BU6" s="36">
        <f t="shared" si="8"/>
        <v>22.67</v>
      </c>
      <c r="BV6" s="36">
        <f t="shared" si="8"/>
        <v>37.92</v>
      </c>
      <c r="BW6" s="36">
        <f t="shared" si="8"/>
        <v>40.89</v>
      </c>
      <c r="BX6" s="36">
        <f t="shared" si="8"/>
        <v>41.25</v>
      </c>
      <c r="BY6" s="36">
        <f t="shared" si="8"/>
        <v>42.5</v>
      </c>
      <c r="BZ6" s="35" t="str">
        <f>IF(BZ7="","",IF(BZ7="-","【-】","【"&amp;SUBSTITUTE(TEXT(BZ7,"#,##0.00"),"-","△")&amp;"】"))</f>
        <v>【53.46】</v>
      </c>
      <c r="CA6" s="36">
        <f>IF(CA7="",NA(),CA7)</f>
        <v>315.92</v>
      </c>
      <c r="CB6" s="36">
        <f t="shared" ref="CB6:CJ6" si="9">IF(CB7="",NA(),CB7)</f>
        <v>352.28</v>
      </c>
      <c r="CC6" s="36">
        <f t="shared" si="9"/>
        <v>391.51</v>
      </c>
      <c r="CD6" s="36">
        <f t="shared" si="9"/>
        <v>433.61</v>
      </c>
      <c r="CE6" s="36">
        <f t="shared" si="9"/>
        <v>369.81</v>
      </c>
      <c r="CF6" s="36">
        <f t="shared" si="9"/>
        <v>789.62</v>
      </c>
      <c r="CG6" s="36">
        <f t="shared" si="9"/>
        <v>423.18</v>
      </c>
      <c r="CH6" s="36">
        <f t="shared" si="9"/>
        <v>383.2</v>
      </c>
      <c r="CI6" s="36">
        <f t="shared" si="9"/>
        <v>383.25</v>
      </c>
      <c r="CJ6" s="36">
        <f t="shared" si="9"/>
        <v>377.72</v>
      </c>
      <c r="CK6" s="35" t="str">
        <f>IF(CK7="","",IF(CK7="-","【-】","【"&amp;SUBSTITUTE(TEXT(CK7,"#,##0.00"),"-","△")&amp;"】"))</f>
        <v>【300.47】</v>
      </c>
      <c r="CL6" s="36">
        <f>IF(CL7="",NA(),CL7)</f>
        <v>59.68</v>
      </c>
      <c r="CM6" s="36">
        <f t="shared" ref="CM6:CU6" si="10">IF(CM7="",NA(),CM7)</f>
        <v>59.03</v>
      </c>
      <c r="CN6" s="36">
        <f t="shared" si="10"/>
        <v>56.53</v>
      </c>
      <c r="CO6" s="36">
        <f t="shared" si="10"/>
        <v>57.07</v>
      </c>
      <c r="CP6" s="36">
        <f t="shared" si="10"/>
        <v>54.17</v>
      </c>
      <c r="CQ6" s="36">
        <f t="shared" si="10"/>
        <v>48.7</v>
      </c>
      <c r="CR6" s="36">
        <f t="shared" si="10"/>
        <v>46.9</v>
      </c>
      <c r="CS6" s="36">
        <f t="shared" si="10"/>
        <v>47.95</v>
      </c>
      <c r="CT6" s="36">
        <f t="shared" si="10"/>
        <v>48.26</v>
      </c>
      <c r="CU6" s="36">
        <f t="shared" si="10"/>
        <v>48.01</v>
      </c>
      <c r="CV6" s="35" t="str">
        <f>IF(CV7="","",IF(CV7="-","【-】","【"&amp;SUBSTITUTE(TEXT(CV7,"#,##0.00"),"-","△")&amp;"】"))</f>
        <v>【54.90】</v>
      </c>
      <c r="CW6" s="36">
        <f>IF(CW7="",NA(),CW7)</f>
        <v>80.84</v>
      </c>
      <c r="CX6" s="36">
        <f t="shared" ref="CX6:DF6" si="11">IF(CX7="",NA(),CX7)</f>
        <v>81.53</v>
      </c>
      <c r="CY6" s="36">
        <f t="shared" si="11"/>
        <v>78.28</v>
      </c>
      <c r="CZ6" s="36">
        <f t="shared" si="11"/>
        <v>73.81</v>
      </c>
      <c r="DA6" s="36">
        <f t="shared" si="11"/>
        <v>79.37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0.41</v>
      </c>
      <c r="EG6" s="35">
        <f t="shared" si="14"/>
        <v>0</v>
      </c>
      <c r="EH6" s="36">
        <f t="shared" si="14"/>
        <v>0.16</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473031</v>
      </c>
      <c r="D7" s="38">
        <v>47</v>
      </c>
      <c r="E7" s="38">
        <v>1</v>
      </c>
      <c r="F7" s="38">
        <v>0</v>
      </c>
      <c r="G7" s="38">
        <v>0</v>
      </c>
      <c r="H7" s="38" t="s">
        <v>97</v>
      </c>
      <c r="I7" s="38" t="s">
        <v>98</v>
      </c>
      <c r="J7" s="38" t="s">
        <v>99</v>
      </c>
      <c r="K7" s="38" t="s">
        <v>100</v>
      </c>
      <c r="L7" s="38" t="s">
        <v>101</v>
      </c>
      <c r="M7" s="38" t="s">
        <v>102</v>
      </c>
      <c r="N7" s="39" t="s">
        <v>103</v>
      </c>
      <c r="O7" s="39" t="s">
        <v>104</v>
      </c>
      <c r="P7" s="39">
        <v>99.88</v>
      </c>
      <c r="Q7" s="39">
        <v>1760</v>
      </c>
      <c r="R7" s="39">
        <v>1764</v>
      </c>
      <c r="S7" s="39">
        <v>81.88</v>
      </c>
      <c r="T7" s="39">
        <v>21.54</v>
      </c>
      <c r="U7" s="39">
        <v>1726</v>
      </c>
      <c r="V7" s="39">
        <v>6.35</v>
      </c>
      <c r="W7" s="39">
        <v>271.81</v>
      </c>
      <c r="X7" s="39">
        <v>62.96</v>
      </c>
      <c r="Y7" s="39">
        <v>67.989999999999995</v>
      </c>
      <c r="Z7" s="39">
        <v>61.14</v>
      </c>
      <c r="AA7" s="39">
        <v>78.16</v>
      </c>
      <c r="AB7" s="39">
        <v>68.540000000000006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1760.74</v>
      </c>
      <c r="BF7" s="39">
        <v>1841.52</v>
      </c>
      <c r="BG7" s="39">
        <v>1659.22</v>
      </c>
      <c r="BH7" s="39">
        <v>1584.6</v>
      </c>
      <c r="BI7" s="39">
        <v>1384.42</v>
      </c>
      <c r="BJ7" s="39">
        <v>1510.14</v>
      </c>
      <c r="BK7" s="39">
        <v>1595.62</v>
      </c>
      <c r="BL7" s="39">
        <v>1302.33</v>
      </c>
      <c r="BM7" s="39">
        <v>1274.21</v>
      </c>
      <c r="BN7" s="39">
        <v>1183.92</v>
      </c>
      <c r="BO7" s="39">
        <v>1084.05</v>
      </c>
      <c r="BP7" s="39">
        <v>33.82</v>
      </c>
      <c r="BQ7" s="39">
        <v>30.15</v>
      </c>
      <c r="BR7" s="39">
        <v>27.25</v>
      </c>
      <c r="BS7" s="39">
        <v>24.61</v>
      </c>
      <c r="BT7" s="39">
        <v>29.07</v>
      </c>
      <c r="BU7" s="39">
        <v>22.67</v>
      </c>
      <c r="BV7" s="39">
        <v>37.92</v>
      </c>
      <c r="BW7" s="39">
        <v>40.89</v>
      </c>
      <c r="BX7" s="39">
        <v>41.25</v>
      </c>
      <c r="BY7" s="39">
        <v>42.5</v>
      </c>
      <c r="BZ7" s="39">
        <v>53.46</v>
      </c>
      <c r="CA7" s="39">
        <v>315.92</v>
      </c>
      <c r="CB7" s="39">
        <v>352.28</v>
      </c>
      <c r="CC7" s="39">
        <v>391.51</v>
      </c>
      <c r="CD7" s="39">
        <v>433.61</v>
      </c>
      <c r="CE7" s="39">
        <v>369.81</v>
      </c>
      <c r="CF7" s="39">
        <v>789.62</v>
      </c>
      <c r="CG7" s="39">
        <v>423.18</v>
      </c>
      <c r="CH7" s="39">
        <v>383.2</v>
      </c>
      <c r="CI7" s="39">
        <v>383.25</v>
      </c>
      <c r="CJ7" s="39">
        <v>377.72</v>
      </c>
      <c r="CK7" s="39">
        <v>300.47000000000003</v>
      </c>
      <c r="CL7" s="39">
        <v>59.68</v>
      </c>
      <c r="CM7" s="39">
        <v>59.03</v>
      </c>
      <c r="CN7" s="39">
        <v>56.53</v>
      </c>
      <c r="CO7" s="39">
        <v>57.07</v>
      </c>
      <c r="CP7" s="39">
        <v>54.17</v>
      </c>
      <c r="CQ7" s="39">
        <v>48.7</v>
      </c>
      <c r="CR7" s="39">
        <v>46.9</v>
      </c>
      <c r="CS7" s="39">
        <v>47.95</v>
      </c>
      <c r="CT7" s="39">
        <v>48.26</v>
      </c>
      <c r="CU7" s="39">
        <v>48.01</v>
      </c>
      <c r="CV7" s="39">
        <v>54.9</v>
      </c>
      <c r="CW7" s="39">
        <v>80.84</v>
      </c>
      <c r="CX7" s="39">
        <v>81.53</v>
      </c>
      <c r="CY7" s="39">
        <v>78.28</v>
      </c>
      <c r="CZ7" s="39">
        <v>73.81</v>
      </c>
      <c r="DA7" s="39">
        <v>79.37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0.41</v>
      </c>
      <c r="EG7" s="39">
        <v>0</v>
      </c>
      <c r="EH7" s="39">
        <v>0.16</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112</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higashi-035</cp:lastModifiedBy>
  <cp:lastPrinted>2021-01-19T00:27:22Z</cp:lastPrinted>
  <dcterms:created xsi:type="dcterms:W3CDTF">2020-12-04T02:23:27Z</dcterms:created>
  <dcterms:modified xsi:type="dcterms:W3CDTF">2021-01-19T08:12:19Z</dcterms:modified>
  <cp:category/>
</cp:coreProperties>
</file>