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水道課\113_経営分析の公表\令和元年度\"/>
    </mc:Choice>
  </mc:AlternateContent>
  <workbookProtection workbookAlgorithmName="SHA-512" workbookHashValue="I5tVuak+B4Z7sa/lwRh2qTbq7FDB4IPBNs/FnpRqyLf6sxyLDovzUqenLv/R02iQUipukAkOyKD6juJrxyaZcA==" workbookSaltValue="VWkOTxGe415CB+t7YCoGg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<sst xmlns="http://schemas.openxmlformats.org/spreadsheetml/2006/main" count="228" uniqueCount="113">
  <si>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</si>
  <si>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</si>
  <si>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</si>
  <si>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</si>
  <si>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</si>
  <si>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</si>
  <si>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</si>
  <si>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</si>
  <si>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</si>
  <si>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</si>
  <si>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</si>
  <si>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</si>
  <si>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</si>
  <si>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</si>
  <si>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</si>
  <si>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</si>
  <si>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</si>
  <si>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</si>
  <si>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</si>
  <si>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</si>
  <si>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</si>
  <si>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</si>
  <si>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</si>
  <si>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</si>
  <si>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</si>
  <si>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</si>
  <si>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</si>
  <si>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</si>
  <si>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</si>
  <si>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</si>
  <si>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</si>
  <si>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</si>
  <si>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</si>
  <si>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</si>
  <si>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</si>
  <si>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</si>
  <si>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</si>
  <si>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</si>
  <si>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</si>
  <si>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</si>
  <si>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</si>
  <si>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</si>
  <si>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</si>
  <si>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</si>
  <si>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</si>
  <si>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</si>
  <si>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</si>
  <si>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</si>
  <si>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</si>
  <si>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</si>
  <si>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</si>
  <si>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</si>
  <si>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</si>
  <si>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</si>
  <si>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</si>
  <si>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</si>
  <si>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</si>
  <si>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</si>
  <si>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</si>
  <si>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</si>
  <si>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</si>
  <si>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</si>
  <si>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</si>
  <si>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</si>
  <si>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</si>
  <si>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</si>
  <si>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</si>
  <si>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</si>
  <si>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</si>
  <si>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</si>
  <si>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</si>
  <si>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</si>
  <si>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</si>
  <si>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</si>
  <si>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</si>
  <si>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</si>
  <si>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</si>
  <si>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</si>
  <si>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</si>
  <si>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</si>
  <si>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</si>
  <si>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</si>
  <si>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</si>
  <si>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</si>
  <si>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</si>
  <si>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</si>
  <si>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</si>
  <si>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</si>
  <si>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</si>
  <si>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</si>
  <si>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</si>
  <si>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</si>
  <si>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</si>
  <si>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</si>
  <si>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</si>
  <si>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</si>
  <si>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</si>
  <si>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</si>
  <si>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</si>
  <si>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</si>
  <si>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</si>
  <si>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</si>
  <si>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</si>
  <si>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</si>
  <si>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</si>
  <si>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</si>
  <si>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</si>
  <si>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</si>
  <si>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</si>
  <si>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</si>
  <si>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を超え黒字である。令和元年度は類似団体平均値を上回っているため健全な状態といえるが、今後の更新投資等に係る費用を確保していくために、さらなる費用削減に取り組む必要がある。　　　　　　　　　　　　　　　　　　　　　　②累積欠損金は発生していない。　　　　　　　　　③流動比率は200％を上回っているため健全な状態といえる。　　　　　　　　　　　　　　　　　　　④企業債残高対給水収益比率は、企業債残高が少ないため類似団体平均値よりも低い状態にあると考えられる。　　　　　　　　　　　　　　　　　　　⑤給水原価か下がっているため回収率の上昇につながっていると思われる。平均値を上回っているため良好と判断できるが、今後も維持するために回収率の向上に努めていきたい。　　　　　　　　　　　　　　　　　　　　　　　　　　　　　　　　　　　　　　　　　　　⑥給水原価は全国及び類似団体平均値よりも高い傾向にあり、平成28年度から大きな変動はない。国庫補助事業にて計画的に施設更新を行いながら、維持管理費の削減に向けていく必要がある。　　　　　　　　　　　　　　　　　　　　⑦施設利用率は類似団体と比較すると利用率は高く適正規模であると判断できるが、今後高くなっていく傾向になると、漏水増の影響も考えられるため、有収率向上も努めていく必要がある。　　　　　　　　　　　　　　　　　　　　　　⑧漏水調査等を随時行っているため類似団体平均値よりも高い。しかし管路経年化率に対し管路更新ペースが低いと思われるため、直近では減少傾向にあったが、令和元年には立て直した。その他要因等を追究･分析しながら有収率の向上に努めていきたい。</t>
    <rPh sb="21" eb="22">
      <t>レイ</t>
    </rPh>
    <rPh sb="22" eb="23">
      <t>ワ</t>
    </rPh>
    <rPh sb="23" eb="26">
      <t>ガンネンド</t>
    </rPh>
    <rPh sb="35" eb="36">
      <t>ウエ</t>
    </rPh>
    <rPh sb="43" eb="45">
      <t>ケンゼン</t>
    </rPh>
    <rPh sb="46" eb="48">
      <t>ジョウタイ</t>
    </rPh>
    <rPh sb="54" eb="56">
      <t>コンゴ</t>
    </rPh>
    <rPh sb="57" eb="59">
      <t>コウシン</t>
    </rPh>
    <rPh sb="59" eb="61">
      <t>トウシ</t>
    </rPh>
    <rPh sb="61" eb="62">
      <t>トウ</t>
    </rPh>
    <rPh sb="63" eb="64">
      <t>カカ</t>
    </rPh>
    <rPh sb="65" eb="67">
      <t>ヒヨウ</t>
    </rPh>
    <rPh sb="68" eb="70">
      <t>カクホ</t>
    </rPh>
    <rPh sb="82" eb="84">
      <t>ヒヨウ</t>
    </rPh>
    <rPh sb="84" eb="86">
      <t>サクゲン</t>
    </rPh>
    <rPh sb="87" eb="88">
      <t>ト</t>
    </rPh>
    <rPh sb="89" eb="90">
      <t>ク</t>
    </rPh>
    <rPh sb="91" eb="93">
      <t>ヒツヨウ</t>
    </rPh>
    <rPh sb="144" eb="146">
      <t>リュウドウ</t>
    </rPh>
    <rPh sb="146" eb="148">
      <t>ヒリツ</t>
    </rPh>
    <rPh sb="412" eb="414">
      <t>ヘイセイ</t>
    </rPh>
    <rPh sb="416" eb="418">
      <t>ネンド</t>
    </rPh>
    <rPh sb="420" eb="421">
      <t>オオ</t>
    </rPh>
    <rPh sb="423" eb="425">
      <t>ヘンドウ</t>
    </rPh>
    <rPh sb="429" eb="431">
      <t>コッコ</t>
    </rPh>
    <rPh sb="431" eb="433">
      <t>ホジョ</t>
    </rPh>
    <rPh sb="433" eb="435">
      <t>ジギョウ</t>
    </rPh>
    <rPh sb="437" eb="440">
      <t>ケイカクテキ</t>
    </rPh>
    <rPh sb="441" eb="443">
      <t>シセツ</t>
    </rPh>
    <rPh sb="443" eb="445">
      <t>コウシン</t>
    </rPh>
    <rPh sb="446" eb="447">
      <t>オコナ</t>
    </rPh>
    <rPh sb="452" eb="454">
      <t>イジ</t>
    </rPh>
    <rPh sb="454" eb="457">
      <t>カンリヒ</t>
    </rPh>
    <rPh sb="458" eb="460">
      <t>サクゲン</t>
    </rPh>
    <rPh sb="461" eb="462">
      <t>ム</t>
    </rPh>
    <rPh sb="466" eb="468">
      <t>ヒツヨウ</t>
    </rPh>
    <rPh sb="493" eb="495">
      <t>シセツ</t>
    </rPh>
    <rPh sb="495" eb="498">
      <t>リヨウリツ</t>
    </rPh>
    <rPh sb="530" eb="532">
      <t>コンゴ</t>
    </rPh>
    <rPh sb="532" eb="533">
      <t>タカ</t>
    </rPh>
    <rPh sb="539" eb="541">
      <t>ケイコウ</t>
    </rPh>
    <rPh sb="546" eb="548">
      <t>ロウスイ</t>
    </rPh>
    <rPh sb="548" eb="549">
      <t>ゾウ</t>
    </rPh>
    <rPh sb="550" eb="552">
      <t>エイキョウ</t>
    </rPh>
    <rPh sb="553" eb="554">
      <t>カンガ</t>
    </rPh>
    <rPh sb="564" eb="566">
      <t>コウジョウ</t>
    </rPh>
    <rPh sb="567" eb="568">
      <t>ツト</t>
    </rPh>
    <rPh sb="572" eb="574">
      <t>ヒツヨウ</t>
    </rPh>
    <rPh sb="665" eb="667">
      <t>ケイコウ</t>
    </rPh>
    <rPh sb="673" eb="674">
      <t>レイ</t>
    </rPh>
    <rPh sb="674" eb="675">
      <t>ワ</t>
    </rPh>
    <rPh sb="675" eb="677">
      <t>ガンネン</t>
    </rPh>
    <rPh sb="679" eb="680">
      <t>タ</t>
    </rPh>
    <rPh sb="681" eb="682">
      <t>ナオ</t>
    </rPh>
    <phoneticPr fontId="4"/>
  </si>
  <si>
    <t>①有形固定資産減価償却率は、類似団体平均値よりも高く、耐用年数に近い資産の割合が多いことが示されている。　　　　　　　　　　　　　　　　　　　　②類似団体平均値よりも低い数値になっているが、今後法定耐用年数に達する管路が増えていくことから、老朽化の状況にあわせて計画的に更新の検討をしていく必要がある。　　　　　　　　　　　　　　③類以団体平均値よりも低い状況にある。耐用年数に達した管路や施設の更新を計画的かつ効率的に行えるよう、投資及び財政計画を策定し順次進めていく予定である。</t>
    <phoneticPr fontId="4"/>
  </si>
  <si>
    <t>・市人口は増加傾向にあり、施設利用率や経常収支比率は同程度の水準で推移していくと見込まれるため、経営の健全性・効率性は保たれると予測する。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</si>
</sst>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0.43</c:v>
                </c:pt>
                <c:pt idx="4" formatCode="#,##0.00;&quot;△&quot;#,##0.00;&quot;-&quot;">
                  <c:v>0.36</c:v>
                </c:pt>
              </c:numCache>
            </c:numRef>
          </c:val>
          <c:extLst>
            <c:ext xmlns:c16="http://schemas.microsoft.com/office/drawing/2014/chart" uri="{C3380CC4-5D6E-409C-BE32-E72D297353CC}">
              <c16:uniqueId val="{00000000-147C-4DD3-B817-137D5981B9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147C-4DD3-B817-137D5981B9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82.74</c:v>
                </c:pt>
                <c:pt idx="1">
                  <c:v>83.32</c:v>
                </c:pt>
                <c:pt idx="2">
                  <c:v>84.94</c:v>
                </c:pt>
                <c:pt idx="3">
                  <c:v>85.74</c:v>
                </c:pt>
                <c:pt idx="4">
                  <c:v>83.59</c:v>
                </c:pt>
              </c:numCache>
            </c:numRef>
          </c:val>
          <c:extLst>
            <c:ext xmlns:c16="http://schemas.microsoft.com/office/drawing/2014/chart" uri="{C3380CC4-5D6E-409C-BE32-E72D297353CC}">
              <c16:uniqueId val="{00000000-20CE-4CF5-ACA2-D73E454643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20CE-4CF5-ACA2-D73E454643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93.79</c:v>
                </c:pt>
                <c:pt idx="1">
                  <c:v>94.66</c:v>
                </c:pt>
                <c:pt idx="2">
                  <c:v>93.76</c:v>
                </c:pt>
                <c:pt idx="3">
                  <c:v>92.85</c:v>
                </c:pt>
                <c:pt idx="4">
                  <c:v>93.48</c:v>
                </c:pt>
              </c:numCache>
            </c:numRef>
          </c:val>
          <c:extLst>
            <c:ext xmlns:c16="http://schemas.microsoft.com/office/drawing/2014/chart" uri="{C3380CC4-5D6E-409C-BE32-E72D297353CC}">
              <c16:uniqueId val="{00000000-D4AF-4FBD-95F3-5F84DDDA2C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D4AF-4FBD-95F3-5F84DDDA2C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106.6</c:v>
                </c:pt>
                <c:pt idx="1">
                  <c:v>109.07</c:v>
                </c:pt>
                <c:pt idx="2">
                  <c:v>110.88</c:v>
                </c:pt>
                <c:pt idx="3">
                  <c:v>110.18</c:v>
                </c:pt>
                <c:pt idx="4">
                  <c:v>110</c:v>
                </c:pt>
              </c:numCache>
            </c:numRef>
          </c:val>
          <c:extLst>
            <c:ext xmlns:c16="http://schemas.microsoft.com/office/drawing/2014/chart" uri="{C3380CC4-5D6E-409C-BE32-E72D297353CC}">
              <c16:uniqueId val="{00000000-8990-46EB-B490-68832F1F9D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8990-46EB-B490-68832F1F9D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49.45</c:v>
                </c:pt>
                <c:pt idx="1">
                  <c:v>51.33</c:v>
                </c:pt>
                <c:pt idx="2">
                  <c:v>52.72</c:v>
                </c:pt>
                <c:pt idx="3">
                  <c:v>53.98</c:v>
                </c:pt>
                <c:pt idx="4">
                  <c:v>55.72</c:v>
                </c:pt>
              </c:numCache>
            </c:numRef>
          </c:val>
          <c:extLst>
            <c:ext xmlns:c16="http://schemas.microsoft.com/office/drawing/2014/chart" uri="{C3380CC4-5D6E-409C-BE32-E72D297353CC}">
              <c16:uniqueId val="{00000000-C495-484D-99D2-22A6B5FF8C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C495-484D-99D2-22A6B5FF8C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4.2699999999999996</c:v>
                </c:pt>
                <c:pt idx="2">
                  <c:v>6.88</c:v>
                </c:pt>
                <c:pt idx="3">
                  <c:v>8.3699999999999992</c:v>
                </c:pt>
                <c:pt idx="4">
                  <c:v>10.32</c:v>
                </c:pt>
              </c:numCache>
            </c:numRef>
          </c:val>
          <c:extLst>
            <c:ext xmlns:c16="http://schemas.microsoft.com/office/drawing/2014/chart" uri="{C3380CC4-5D6E-409C-BE32-E72D297353CC}">
              <c16:uniqueId val="{00000000-D116-4F3F-A7AA-59B1A75828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D116-4F3F-A7AA-59B1A75828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C8-4556-90FE-B282F9579F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13C8-4556-90FE-B282F9579F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146.66999999999999</c:v>
                </c:pt>
                <c:pt idx="1">
                  <c:v>211.81</c:v>
                </c:pt>
                <c:pt idx="2">
                  <c:v>235.78</c:v>
                </c:pt>
                <c:pt idx="3">
                  <c:v>252.92</c:v>
                </c:pt>
                <c:pt idx="4">
                  <c:v>272.5</c:v>
                </c:pt>
              </c:numCache>
            </c:numRef>
          </c:val>
          <c:extLst>
            <c:ext xmlns:c16="http://schemas.microsoft.com/office/drawing/2014/chart" uri="{C3380CC4-5D6E-409C-BE32-E72D297353CC}">
              <c16:uniqueId val="{00000000-5701-48DE-B61D-DFC7E7D694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5701-48DE-B61D-DFC7E7D694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224.83</c:v>
                </c:pt>
                <c:pt idx="1">
                  <c:v>221.03</c:v>
                </c:pt>
                <c:pt idx="2">
                  <c:v>212.67</c:v>
                </c:pt>
                <c:pt idx="3">
                  <c:v>205.14</c:v>
                </c:pt>
                <c:pt idx="4">
                  <c:v>192.37</c:v>
                </c:pt>
              </c:numCache>
            </c:numRef>
          </c:val>
          <c:extLst>
            <c:ext xmlns:c16="http://schemas.microsoft.com/office/drawing/2014/chart" uri="{C3380CC4-5D6E-409C-BE32-E72D297353CC}">
              <c16:uniqueId val="{00000000-6A7F-4DAE-AA96-5141DC2E4E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6A7F-4DAE-AA96-5141DC2E4E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103.46</c:v>
                </c:pt>
                <c:pt idx="1">
                  <c:v>106.84</c:v>
                </c:pt>
                <c:pt idx="2">
                  <c:v>108.49</c:v>
                </c:pt>
                <c:pt idx="3">
                  <c:v>107.88</c:v>
                </c:pt>
                <c:pt idx="4">
                  <c:v>107.73</c:v>
                </c:pt>
              </c:numCache>
            </c:numRef>
          </c:val>
          <c:extLst>
            <c:ext xmlns:c16="http://schemas.microsoft.com/office/drawing/2014/chart" uri="{C3380CC4-5D6E-409C-BE32-E72D297353CC}">
              <c16:uniqueId val="{00000000-D37D-4E55-82F7-FEBC32D9FB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D37D-4E55-82F7-FEBC32D9FB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195.64</c:v>
                </c:pt>
                <c:pt idx="1">
                  <c:v>188.8</c:v>
                </c:pt>
                <c:pt idx="2">
                  <c:v>186.42</c:v>
                </c:pt>
                <c:pt idx="3">
                  <c:v>187.18</c:v>
                </c:pt>
                <c:pt idx="4">
                  <c:v>187.3</c:v>
                </c:pt>
              </c:numCache>
            </c:numRef>
          </c:val>
          <c:extLst>
            <c:ext xmlns:c16="http://schemas.microsoft.com/office/drawing/2014/chart" uri="{C3380CC4-5D6E-409C-BE32-E72D297353CC}">
              <c16:uniqueId val="{00000000-39A0-4752-A9F1-545EE1406F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39A0-4752-A9F1-545EE1406F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南城市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44245</v>
      </c>
      <c r="AM8" s="61"/>
      <c r="AN8" s="61"/>
      <c r="AO8" s="61"/>
      <c r="AP8" s="61"/>
      <c r="AQ8" s="61"/>
      <c r="AR8" s="61"/>
      <c r="AS8" s="61"/>
      <c r="AT8" s="52">
        <f>データ!$S$6</f>
        <v>49.94</v>
      </c>
      <c r="AU8" s="53"/>
      <c r="AV8" s="53"/>
      <c r="AW8" s="53"/>
      <c r="AX8" s="53"/>
      <c r="AY8" s="53"/>
      <c r="AZ8" s="53"/>
      <c r="BA8" s="53"/>
      <c r="BB8" s="54">
        <f>データ!$T$6</f>
        <v>885.96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67.53</v>
      </c>
      <c r="J10" s="53"/>
      <c r="K10" s="53"/>
      <c r="L10" s="53"/>
      <c r="M10" s="53"/>
      <c r="N10" s="53"/>
      <c r="O10" s="64"/>
      <c r="P10" s="54">
        <f>データ!$P$6</f>
        <v>99.88</v>
      </c>
      <c r="Q10" s="54"/>
      <c r="R10" s="54"/>
      <c r="S10" s="54"/>
      <c r="T10" s="54"/>
      <c r="U10" s="54"/>
      <c r="V10" s="54"/>
      <c r="W10" s="61">
        <f>データ!$Q$6</f>
        <v>3599</v>
      </c>
      <c r="X10" s="61"/>
      <c r="Y10" s="61"/>
      <c r="Z10" s="61"/>
      <c r="AA10" s="61"/>
      <c r="AB10" s="61"/>
      <c r="AC10" s="61"/>
      <c r="AD10" s="2"/>
      <c r="AE10" s="2"/>
      <c r="AF10" s="2"/>
      <c r="AG10" s="2"/>
      <c r="AH10" s="4"/>
      <c r="AI10" s="4"/>
      <c r="AJ10" s="4"/>
      <c r="AK10" s="4"/>
      <c r="AL10" s="61">
        <f>データ!$U$6</f>
        <v>44259</v>
      </c>
      <c r="AM10" s="61"/>
      <c r="AN10" s="61"/>
      <c r="AO10" s="61"/>
      <c r="AP10" s="61"/>
      <c r="AQ10" s="61"/>
      <c r="AR10" s="61"/>
      <c r="AS10" s="61"/>
      <c r="AT10" s="52">
        <f>データ!$V$6</f>
        <v>49.7</v>
      </c>
      <c r="AU10" s="53"/>
      <c r="AV10" s="53"/>
      <c r="AW10" s="53"/>
      <c r="AX10" s="53"/>
      <c r="AY10" s="53"/>
      <c r="AZ10" s="53"/>
      <c r="BA10" s="53"/>
      <c r="BB10" s="54">
        <f>データ!$W$6</f>
        <v>890.52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OFzjd0f/YCzBhDdiCW9azcX55Gk53WJaKSR29Q/wGKOEjJZrg8ZzD0GG2czIDlZtGy5//R0ITyN8X09XOwkng==" saltValue="20P6BARGp5eUPu15OFzuZ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52</v>
      </c>
      <c r="B4" s="31"/>
      <c r="C4" s="31"/>
      <c r="D4" s="31"/>
      <c r="E4" s="31"/>
      <c r="F4" s="31"/>
      <c r="G4" s="31"/>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472158</v>
      </c>
      <c r="D6" s="34">
        <f t="shared" si="3"/>
        <v>46</v>
      </c>
      <c r="E6" s="34">
        <f t="shared" si="3"/>
        <v>1</v>
      </c>
      <c r="F6" s="34">
        <f t="shared" si="3"/>
        <v>0</v>
      </c>
      <c r="G6" s="34">
        <f t="shared" si="3"/>
        <v>1</v>
      </c>
      <c r="H6" s="34" t="str">
        <f t="shared" si="3"/>
        <v>沖縄県　南城市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67.53</v>
      </c>
      <c r="P6" s="35">
        <f t="shared" si="3"/>
        <v>99.88</v>
      </c>
      <c r="Q6" s="35">
        <f t="shared" si="3"/>
        <v>3599</v>
      </c>
      <c r="R6" s="35">
        <f t="shared" si="3"/>
        <v>44245</v>
      </c>
      <c r="S6" s="35">
        <f t="shared" si="3"/>
        <v>49.94</v>
      </c>
      <c r="T6" s="35">
        <f t="shared" si="3"/>
        <v>885.96</v>
      </c>
      <c r="U6" s="35">
        <f t="shared" si="3"/>
        <v>44259</v>
      </c>
      <c r="V6" s="35">
        <f t="shared" si="3"/>
        <v>49.7</v>
      </c>
      <c r="W6" s="35">
        <f t="shared" si="3"/>
        <v>890.52</v>
      </c>
      <c r="X6" s="36">
        <f>IF(X7="",NA(),X7)</f>
        <v>106.6</v>
      </c>
      <c r="Y6" s="36">
        <f t="shared" ref="Y6:AG6" si="4">IF(Y7="",NA(),Y7)</f>
        <v>109.07</v>
      </c>
      <c r="Z6" s="36">
        <f t="shared" si="4"/>
        <v>110.88</v>
      </c>
      <c r="AA6" s="36">
        <f t="shared" si="4"/>
        <v>110.18</v>
      </c>
      <c r="AB6" s="36">
        <f t="shared" si="4"/>
        <v>110</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146.66999999999999</v>
      </c>
      <c r="AU6" s="36">
        <f t="shared" ref="AU6:BC6" si="6">IF(AU7="",NA(),AU7)</f>
        <v>211.81</v>
      </c>
      <c r="AV6" s="36">
        <f t="shared" si="6"/>
        <v>235.78</v>
      </c>
      <c r="AW6" s="36">
        <f t="shared" si="6"/>
        <v>252.92</v>
      </c>
      <c r="AX6" s="36">
        <f t="shared" si="6"/>
        <v>272.5</v>
      </c>
      <c r="AY6" s="36">
        <f t="shared" si="6"/>
        <v>371.31</v>
      </c>
      <c r="AZ6" s="36">
        <f t="shared" si="6"/>
        <v>377.63</v>
      </c>
      <c r="BA6" s="36">
        <f t="shared" si="6"/>
        <v>357.34</v>
      </c>
      <c r="BB6" s="36">
        <f t="shared" si="6"/>
        <v>366.03</v>
      </c>
      <c r="BC6" s="36">
        <f t="shared" si="6"/>
        <v>365.18</v>
      </c>
      <c r="BD6" s="35" t="str">
        <f>IF(BD7="","",IF(BD7="-","【-】","【"&amp;SUBSTITUTE(TEXT(BD7,"#,##0.00"),"-","△")&amp;"】"))</f>
        <v>【264.97】</v>
      </c>
      <c r="BE6" s="36">
        <f>IF(BE7="",NA(),BE7)</f>
        <v>224.83</v>
      </c>
      <c r="BF6" s="36">
        <f t="shared" ref="BF6:BN6" si="7">IF(BF7="",NA(),BF7)</f>
        <v>221.03</v>
      </c>
      <c r="BG6" s="36">
        <f t="shared" si="7"/>
        <v>212.67</v>
      </c>
      <c r="BH6" s="36">
        <f t="shared" si="7"/>
        <v>205.14</v>
      </c>
      <c r="BI6" s="36">
        <f t="shared" si="7"/>
        <v>192.37</v>
      </c>
      <c r="BJ6" s="36">
        <f t="shared" si="7"/>
        <v>373.09</v>
      </c>
      <c r="BK6" s="36">
        <f t="shared" si="7"/>
        <v>364.71</v>
      </c>
      <c r="BL6" s="36">
        <f t="shared" si="7"/>
        <v>373.69</v>
      </c>
      <c r="BM6" s="36">
        <f t="shared" si="7"/>
        <v>370.12</v>
      </c>
      <c r="BN6" s="36">
        <f t="shared" si="7"/>
        <v>371.65</v>
      </c>
      <c r="BO6" s="35" t="str">
        <f>IF(BO7="","",IF(BO7="-","【-】","【"&amp;SUBSTITUTE(TEXT(BO7,"#,##0.00"),"-","△")&amp;"】"))</f>
        <v>【266.61】</v>
      </c>
      <c r="BP6" s="36">
        <f>IF(BP7="",NA(),BP7)</f>
        <v>103.46</v>
      </c>
      <c r="BQ6" s="36">
        <f t="shared" ref="BQ6:BY6" si="8">IF(BQ7="",NA(),BQ7)</f>
        <v>106.84</v>
      </c>
      <c r="BR6" s="36">
        <f t="shared" si="8"/>
        <v>108.49</v>
      </c>
      <c r="BS6" s="36">
        <f t="shared" si="8"/>
        <v>107.88</v>
      </c>
      <c r="BT6" s="36">
        <f t="shared" si="8"/>
        <v>107.73</v>
      </c>
      <c r="BU6" s="36">
        <f t="shared" si="8"/>
        <v>99.99</v>
      </c>
      <c r="BV6" s="36">
        <f t="shared" si="8"/>
        <v>100.65</v>
      </c>
      <c r="BW6" s="36">
        <f t="shared" si="8"/>
        <v>99.87</v>
      </c>
      <c r="BX6" s="36">
        <f t="shared" si="8"/>
        <v>100.42</v>
      </c>
      <c r="BY6" s="36">
        <f t="shared" si="8"/>
        <v>98.77</v>
      </c>
      <c r="BZ6" s="35" t="str">
        <f>IF(BZ7="","",IF(BZ7="-","【-】","【"&amp;SUBSTITUTE(TEXT(BZ7,"#,##0.00"),"-","△")&amp;"】"))</f>
        <v>【103.24】</v>
      </c>
      <c r="CA6" s="36">
        <f>IF(CA7="",NA(),CA7)</f>
        <v>195.64</v>
      </c>
      <c r="CB6" s="36">
        <f t="shared" ref="CB6:CJ6" si="9">IF(CB7="",NA(),CB7)</f>
        <v>188.8</v>
      </c>
      <c r="CC6" s="36">
        <f t="shared" si="9"/>
        <v>186.42</v>
      </c>
      <c r="CD6" s="36">
        <f t="shared" si="9"/>
        <v>187.18</v>
      </c>
      <c r="CE6" s="36">
        <f t="shared" si="9"/>
        <v>187.3</v>
      </c>
      <c r="CF6" s="36">
        <f t="shared" si="9"/>
        <v>171.15</v>
      </c>
      <c r="CG6" s="36">
        <f t="shared" si="9"/>
        <v>170.19</v>
      </c>
      <c r="CH6" s="36">
        <f t="shared" si="9"/>
        <v>171.81</v>
      </c>
      <c r="CI6" s="36">
        <f t="shared" si="9"/>
        <v>171.67</v>
      </c>
      <c r="CJ6" s="36">
        <f t="shared" si="9"/>
        <v>173.67</v>
      </c>
      <c r="CK6" s="35" t="str">
        <f>IF(CK7="","",IF(CK7="-","【-】","【"&amp;SUBSTITUTE(TEXT(CK7,"#,##0.00"),"-","△")&amp;"】"))</f>
        <v>【168.38】</v>
      </c>
      <c r="CL6" s="36">
        <f>IF(CL7="",NA(),CL7)</f>
        <v>82.74</v>
      </c>
      <c r="CM6" s="36">
        <f t="shared" ref="CM6:CU6" si="10">IF(CM7="",NA(),CM7)</f>
        <v>83.32</v>
      </c>
      <c r="CN6" s="36">
        <f t="shared" si="10"/>
        <v>84.94</v>
      </c>
      <c r="CO6" s="36">
        <f t="shared" si="10"/>
        <v>85.74</v>
      </c>
      <c r="CP6" s="36">
        <f t="shared" si="10"/>
        <v>83.59</v>
      </c>
      <c r="CQ6" s="36">
        <f t="shared" si="10"/>
        <v>58.53</v>
      </c>
      <c r="CR6" s="36">
        <f t="shared" si="10"/>
        <v>59.01</v>
      </c>
      <c r="CS6" s="36">
        <f t="shared" si="10"/>
        <v>60.03</v>
      </c>
      <c r="CT6" s="36">
        <f t="shared" si="10"/>
        <v>59.74</v>
      </c>
      <c r="CU6" s="36">
        <f t="shared" si="10"/>
        <v>59.67</v>
      </c>
      <c r="CV6" s="35" t="str">
        <f>IF(CV7="","",IF(CV7="-","【-】","【"&amp;SUBSTITUTE(TEXT(CV7,"#,##0.00"),"-","△")&amp;"】"))</f>
        <v>【60.00】</v>
      </c>
      <c r="CW6" s="36">
        <f>IF(CW7="",NA(),CW7)</f>
        <v>93.79</v>
      </c>
      <c r="CX6" s="36">
        <f t="shared" ref="CX6:DF6" si="11">IF(CX7="",NA(),CX7)</f>
        <v>94.66</v>
      </c>
      <c r="CY6" s="36">
        <f t="shared" si="11"/>
        <v>93.76</v>
      </c>
      <c r="CZ6" s="36">
        <f t="shared" si="11"/>
        <v>92.85</v>
      </c>
      <c r="DA6" s="36">
        <f t="shared" si="11"/>
        <v>93.48</v>
      </c>
      <c r="DB6" s="36">
        <f t="shared" si="11"/>
        <v>85.26</v>
      </c>
      <c r="DC6" s="36">
        <f t="shared" si="11"/>
        <v>85.37</v>
      </c>
      <c r="DD6" s="36">
        <f t="shared" si="11"/>
        <v>84.81</v>
      </c>
      <c r="DE6" s="36">
        <f t="shared" si="11"/>
        <v>84.8</v>
      </c>
      <c r="DF6" s="36">
        <f t="shared" si="11"/>
        <v>84.6</v>
      </c>
      <c r="DG6" s="35" t="str">
        <f>IF(DG7="","",IF(DG7="-","【-】","【"&amp;SUBSTITUTE(TEXT(DG7,"#,##0.00"),"-","△")&amp;"】"))</f>
        <v>【89.80】</v>
      </c>
      <c r="DH6" s="36">
        <f>IF(DH7="",NA(),DH7)</f>
        <v>49.45</v>
      </c>
      <c r="DI6" s="36">
        <f t="shared" ref="DI6:DQ6" si="12">IF(DI7="",NA(),DI7)</f>
        <v>51.33</v>
      </c>
      <c r="DJ6" s="36">
        <f t="shared" si="12"/>
        <v>52.72</v>
      </c>
      <c r="DK6" s="36">
        <f t="shared" si="12"/>
        <v>53.98</v>
      </c>
      <c r="DL6" s="36">
        <f t="shared" si="12"/>
        <v>55.72</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6">
        <f t="shared" ref="DT6:EB6" si="13">IF(DT7="",NA(),DT7)</f>
        <v>4.2699999999999996</v>
      </c>
      <c r="DU6" s="36">
        <f t="shared" si="13"/>
        <v>6.88</v>
      </c>
      <c r="DV6" s="36">
        <f t="shared" si="13"/>
        <v>8.3699999999999992</v>
      </c>
      <c r="DW6" s="36">
        <f t="shared" si="13"/>
        <v>10.32</v>
      </c>
      <c r="DX6" s="36">
        <f t="shared" si="13"/>
        <v>10.54</v>
      </c>
      <c r="DY6" s="36">
        <f t="shared" si="13"/>
        <v>12.03</v>
      </c>
      <c r="DZ6" s="36">
        <f t="shared" si="13"/>
        <v>12.19</v>
      </c>
      <c r="EA6" s="36">
        <f t="shared" si="13"/>
        <v>15.1</v>
      </c>
      <c r="EB6" s="36">
        <f t="shared" si="13"/>
        <v>17.12</v>
      </c>
      <c r="EC6" s="35" t="str">
        <f>IF(EC7="","",IF(EC7="-","【-】","【"&amp;SUBSTITUTE(TEXT(EC7,"#,##0.00"),"-","△")&amp;"】"))</f>
        <v>【19.44】</v>
      </c>
      <c r="ED6" s="35">
        <f>IF(ED7="",NA(),ED7)</f>
        <v>0</v>
      </c>
      <c r="EE6" s="35">
        <f t="shared" ref="EE6:EM6" si="14">IF(EE7="",NA(),EE7)</f>
        <v>0</v>
      </c>
      <c r="EF6" s="35">
        <f t="shared" si="14"/>
        <v>0</v>
      </c>
      <c r="EG6" s="36">
        <f t="shared" si="14"/>
        <v>0.43</v>
      </c>
      <c r="EH6" s="36">
        <f t="shared" si="14"/>
        <v>0.36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472158</v>
      </c>
      <c r="D7" s="38">
        <v>46</v>
      </c>
      <c r="E7" s="38">
        <v>1</v>
      </c>
      <c r="F7" s="38">
        <v>0</v>
      </c>
      <c r="G7" s="38">
        <v>1</v>
      </c>
      <c r="H7" s="38" t="s">
        <v>92</v>
      </c>
      <c r="I7" s="38" t="s">
        <v>93</v>
      </c>
      <c r="J7" s="38" t="s">
        <v>94</v>
      </c>
      <c r="K7" s="38" t="s">
        <v>95</v>
      </c>
      <c r="L7" s="38" t="s">
        <v>96</v>
      </c>
      <c r="M7" s="38" t="s">
        <v>97</v>
      </c>
      <c r="N7" s="39" t="s">
        <v>98</v>
      </c>
      <c r="O7" s="39">
        <v>67.53</v>
      </c>
      <c r="P7" s="39">
        <v>99.88</v>
      </c>
      <c r="Q7" s="39">
        <v>3599</v>
      </c>
      <c r="R7" s="39">
        <v>44245</v>
      </c>
      <c r="S7" s="39">
        <v>49.94</v>
      </c>
      <c r="T7" s="39">
        <v>885.96</v>
      </c>
      <c r="U7" s="39">
        <v>44259</v>
      </c>
      <c r="V7" s="39">
        <v>49.7</v>
      </c>
      <c r="W7" s="39">
        <v>890.52</v>
      </c>
      <c r="X7" s="39">
        <v>106.6</v>
      </c>
      <c r="Y7" s="39">
        <v>109.07</v>
      </c>
      <c r="Z7" s="39">
        <v>110.88</v>
      </c>
      <c r="AA7" s="39">
        <v>110.18</v>
      </c>
      <c r="AB7" s="39">
        <v>110</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146.66999999999999</v>
      </c>
      <c r="AU7" s="39">
        <v>211.81</v>
      </c>
      <c r="AV7" s="39">
        <v>235.78</v>
      </c>
      <c r="AW7" s="39">
        <v>252.92</v>
      </c>
      <c r="AX7" s="39">
        <v>272.5</v>
      </c>
      <c r="AY7" s="39">
        <v>371.31</v>
      </c>
      <c r="AZ7" s="39">
        <v>377.63</v>
      </c>
      <c r="BA7" s="39">
        <v>357.34</v>
      </c>
      <c r="BB7" s="39">
        <v>366.03</v>
      </c>
      <c r="BC7" s="39">
        <v>365.18</v>
      </c>
      <c r="BD7" s="39">
        <v>264.97000000000003</v>
      </c>
      <c r="BE7" s="39">
        <v>224.83</v>
      </c>
      <c r="BF7" s="39">
        <v>221.03</v>
      </c>
      <c r="BG7" s="39">
        <v>212.67</v>
      </c>
      <c r="BH7" s="39">
        <v>205.14</v>
      </c>
      <c r="BI7" s="39">
        <v>192.37</v>
      </c>
      <c r="BJ7" s="39">
        <v>373.09</v>
      </c>
      <c r="BK7" s="39">
        <v>364.71</v>
      </c>
      <c r="BL7" s="39">
        <v>373.69</v>
      </c>
      <c r="BM7" s="39">
        <v>370.12</v>
      </c>
      <c r="BN7" s="39">
        <v>371.65</v>
      </c>
      <c r="BO7" s="39">
        <v>266.61</v>
      </c>
      <c r="BP7" s="39">
        <v>103.46</v>
      </c>
      <c r="BQ7" s="39">
        <v>106.84</v>
      </c>
      <c r="BR7" s="39">
        <v>108.49</v>
      </c>
      <c r="BS7" s="39">
        <v>107.88</v>
      </c>
      <c r="BT7" s="39">
        <v>107.73</v>
      </c>
      <c r="BU7" s="39">
        <v>99.99</v>
      </c>
      <c r="BV7" s="39">
        <v>100.65</v>
      </c>
      <c r="BW7" s="39">
        <v>99.87</v>
      </c>
      <c r="BX7" s="39">
        <v>100.42</v>
      </c>
      <c r="BY7" s="39">
        <v>98.77</v>
      </c>
      <c r="BZ7" s="39">
        <v>103.24</v>
      </c>
      <c r="CA7" s="39">
        <v>195.64</v>
      </c>
      <c r="CB7" s="39">
        <v>188.8</v>
      </c>
      <c r="CC7" s="39">
        <v>186.42</v>
      </c>
      <c r="CD7" s="39">
        <v>187.18</v>
      </c>
      <c r="CE7" s="39">
        <v>187.3</v>
      </c>
      <c r="CF7" s="39">
        <v>171.15</v>
      </c>
      <c r="CG7" s="39">
        <v>170.19</v>
      </c>
      <c r="CH7" s="39">
        <v>171.81</v>
      </c>
      <c r="CI7" s="39">
        <v>171.67</v>
      </c>
      <c r="CJ7" s="39">
        <v>173.67</v>
      </c>
      <c r="CK7" s="39">
        <v>168.38</v>
      </c>
      <c r="CL7" s="39">
        <v>82.74</v>
      </c>
      <c r="CM7" s="39">
        <v>83.32</v>
      </c>
      <c r="CN7" s="39">
        <v>84.94</v>
      </c>
      <c r="CO7" s="39">
        <v>85.74</v>
      </c>
      <c r="CP7" s="39">
        <v>83.59</v>
      </c>
      <c r="CQ7" s="39">
        <v>58.53</v>
      </c>
      <c r="CR7" s="39">
        <v>59.01</v>
      </c>
      <c r="CS7" s="39">
        <v>60.03</v>
      </c>
      <c r="CT7" s="39">
        <v>59.74</v>
      </c>
      <c r="CU7" s="39">
        <v>59.67</v>
      </c>
      <c r="CV7" s="39">
        <v>60</v>
      </c>
      <c r="CW7" s="39">
        <v>93.79</v>
      </c>
      <c r="CX7" s="39">
        <v>94.66</v>
      </c>
      <c r="CY7" s="39">
        <v>93.76</v>
      </c>
      <c r="CZ7" s="39">
        <v>92.85</v>
      </c>
      <c r="DA7" s="39">
        <v>93.48</v>
      </c>
      <c r="DB7" s="39">
        <v>85.26</v>
      </c>
      <c r="DC7" s="39">
        <v>85.37</v>
      </c>
      <c r="DD7" s="39">
        <v>84.81</v>
      </c>
      <c r="DE7" s="39">
        <v>84.8</v>
      </c>
      <c r="DF7" s="39">
        <v>84.6</v>
      </c>
      <c r="DG7" s="39">
        <v>89.8</v>
      </c>
      <c r="DH7" s="39">
        <v>49.45</v>
      </c>
      <c r="DI7" s="39">
        <v>51.33</v>
      </c>
      <c r="DJ7" s="39">
        <v>52.72</v>
      </c>
      <c r="DK7" s="39">
        <v>53.98</v>
      </c>
      <c r="DL7" s="39">
        <v>55.72</v>
      </c>
      <c r="DM7" s="39">
        <v>45.75</v>
      </c>
      <c r="DN7" s="39">
        <v>46.9</v>
      </c>
      <c r="DO7" s="39">
        <v>47.28</v>
      </c>
      <c r="DP7" s="39">
        <v>47.66</v>
      </c>
      <c r="DQ7" s="39">
        <v>48.17</v>
      </c>
      <c r="DR7" s="39">
        <v>49.59</v>
      </c>
      <c r="DS7" s="39">
        <v>0</v>
      </c>
      <c r="DT7" s="39">
        <v>4.2699999999999996</v>
      </c>
      <c r="DU7" s="39">
        <v>6.88</v>
      </c>
      <c r="DV7" s="39">
        <v>8.3699999999999992</v>
      </c>
      <c r="DW7" s="39">
        <v>10.32</v>
      </c>
      <c r="DX7" s="39">
        <v>10.54</v>
      </c>
      <c r="DY7" s="39">
        <v>12.03</v>
      </c>
      <c r="DZ7" s="39">
        <v>12.19</v>
      </c>
      <c r="EA7" s="39">
        <v>15.1</v>
      </c>
      <c r="EB7" s="39">
        <v>17.12</v>
      </c>
      <c r="EC7" s="39">
        <v>19.440000000000001</v>
      </c>
      <c r="ED7" s="39">
        <v>0</v>
      </c>
      <c r="EE7" s="39">
        <v>0</v>
      </c>
      <c r="EF7" s="39">
        <v>0</v>
      </c>
      <c r="EG7" s="39">
        <v>0.43</v>
      </c>
      <c r="EH7" s="39">
        <v>0.36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奥原　和也</cp:lastModifiedBy>
  <cp:lastPrinted>2021-01-29T09:01:58Z</cp:lastPrinted>
  <dcterms:created xsi:type="dcterms:W3CDTF">2020-12-04T02:17:17Z</dcterms:created>
  <dcterms:modified xsi:type="dcterms:W3CDTF">2021-01-29T09:04:22Z</dcterms:modified>
  <cp:category/>
</cp:coreProperties>
</file>