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4業務係\052公営企業に係る「経営比較分析表」の策定等について\R1決算\02_県へ\"/>
    </mc:Choice>
  </mc:AlternateContent>
  <workbookProtection workbookAlgorithmName="SHA-512" workbookHashValue="qIkSA8BDEJZ8FfwdPP0UU/YVNIuoX9LxAC4eO+cQtn07f5ChKi5LG0WoQkgtcJpjVXnIYz7cgyVv4DHufau7pw==" workbookSaltValue="mA6VX+DfrafOhIyD6yeni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<sst xmlns="http://schemas.openxmlformats.org/spreadsheetml/2006/main" count="241" uniqueCount="122">
  <si>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</si>
  <si>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</si>
  <si>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</si>
  <si>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</si>
  <si>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</si>
  <si>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</si>
  <si>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</si>
  <si>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</si>
  <si>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</si>
  <si>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</si>
  <si>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</si>
  <si>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</si>
  <si>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</si>
  <si>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</si>
  <si>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</si>
  <si>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</si>
  <si>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</si>
  <si>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</si>
  <si>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</si>
  <si>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</si>
  <si>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</si>
  <si>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</si>
  <si>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</si>
  <si>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</si>
  <si>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</si>
  <si>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</si>
  <si>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</si>
  <si>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</si>
  <si>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</si>
  <si>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</si>
  <si>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</si>
  <si>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</si>
  <si>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</si>
  <si>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</si>
  <si>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</si>
  <si>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</si>
  <si>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</si>
  <si>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</si>
  <si>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</si>
  <si>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</si>
  <si>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</si>
  <si>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</si>
  <si>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</si>
  <si>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</si>
  <si>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</si>
  <si>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</si>
  <si>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</si>
  <si>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</si>
  <si>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</si>
  <si>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</si>
  <si>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</si>
  <si>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</si>
  <si>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</si>
  <si>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</si>
  <si>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</si>
  <si>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</si>
  <si>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</si>
  <si>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</si>
  <si>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</si>
  <si>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</si>
  <si>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</si>
  <si>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</si>
  <si>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</si>
  <si>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</si>
  <si>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</si>
  <si>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</si>
  <si>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</si>
  <si>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</si>
  <si>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</si>
  <si>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</si>
  <si>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</si>
  <si>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</si>
  <si>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</si>
  <si>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</si>
  <si>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</si>
  <si>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</si>
  <si>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</si>
  <si>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</si>
  <si>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</si>
  <si>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</si>
  <si>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</si>
  <si>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</si>
  <si>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</si>
  <si>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</si>
  <si>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</si>
  <si>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</si>
  <si>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</si>
  <si>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</si>
  <si>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</si>
  <si>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</si>
  <si>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</si>
  <si>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</si>
  <si>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</si>
  <si>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</si>
  <si>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</si>
  <si>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</si>
  <si>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</si>
  <si>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</si>
  <si>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</si>
  <si>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沖縄市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</si>
  <si>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</si>
  <si>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</si>
  <si>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</si>
  <si>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</si>
  <si>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</si>
  <si>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</si>
  <si>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</si>
  <si>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</si>
  <si>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</si>
  <si>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</si>
  <si>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</si>
  <si>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</si>
  <si>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</si>
  <si>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</si>
  <si>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</si>
  <si>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</si>
  <si>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</si>
  <si>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</si>
  <si>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</si>
  <si>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 管渠改善率については、Ｈ26年度に建設事業開始から50年経過したことにより、今後更新費用の増大が見込まれる。更新・維持管理について中長期的な計画を立て、更新費用を平準化する必要がある。</t>
    <phoneticPr fontId="4"/>
  </si>
  <si>
    <t>① 収益的収支比率は、100％を下回っているため、使用料等の収入では費用を賄えていない状況を示している。水洗化率の向上促進や料金の適正化を図るとともに、効率良く事業運営を行い維持管理費用を抑制する必要がある。
④ 企業債残高対事業規模比率については、企業債残高は徐々に減少傾向であるが、建設事業開始から５０年以上経過しており、今後、改築更新費用の増大が見込まれるため、改築更新費用を平準化する必要がある。
⑤ 経費回収率については、類似団体平均及び全国平均より下回っている。今後、維持管理費用の増加が見込まれることから、効率良く事業運営を行い費用を抑制するとともに、水洗化率の向上促進や料金の適正化に努める。
⑥ 汚水処理原価については、類似団体平均及び全国平均より下回っているが、今後、増加見込みであることから維持管理等の効率性を高める必要がある。R1は公営企業法適用のための打切決算により、汚水処理費がR2に引き継がれたことに伴う減である。
⑧ 水洗化率については、増加傾向にあるが、類似団体平均及び全国平均よりも低いため、更なる接続促進の強化が必要である。</t>
    <rPh sb="16" eb="18">
      <t>シタマワ</t>
    </rPh>
    <rPh sb="69" eb="70">
      <t>ハカ</t>
    </rPh>
    <rPh sb="87" eb="89">
      <t>イジ</t>
    </rPh>
    <rPh sb="89" eb="91">
      <t>カンリ</t>
    </rPh>
    <rPh sb="155" eb="157">
      <t>イジョウ</t>
    </rPh>
    <rPh sb="218" eb="220">
      <t>ルイジ</t>
    </rPh>
    <rPh sb="220" eb="222">
      <t>ダンタイ</t>
    </rPh>
    <rPh sb="224" eb="225">
      <t>オヨ</t>
    </rPh>
    <rPh sb="226" eb="228">
      <t>ゼンコク</t>
    </rPh>
    <rPh sb="228" eb="230">
      <t>ヘイキン</t>
    </rPh>
    <rPh sb="232" eb="234">
      <t>シタマワ</t>
    </rPh>
    <rPh sb="330" eb="332">
      <t>ゼンコク</t>
    </rPh>
    <rPh sb="381" eb="383">
      <t>コウエイ</t>
    </rPh>
    <rPh sb="383" eb="385">
      <t>キギョウ</t>
    </rPh>
    <rPh sb="385" eb="386">
      <t>ホウ</t>
    </rPh>
    <rPh sb="386" eb="388">
      <t>テキヨウ</t>
    </rPh>
    <rPh sb="392" eb="393">
      <t>ウ</t>
    </rPh>
    <rPh sb="393" eb="394">
      <t>キリ</t>
    </rPh>
    <rPh sb="394" eb="396">
      <t>ケッサン</t>
    </rPh>
    <rPh sb="400" eb="402">
      <t>オスイ</t>
    </rPh>
    <rPh sb="402" eb="404">
      <t>ショリ</t>
    </rPh>
    <rPh sb="404" eb="405">
      <t>ヒ</t>
    </rPh>
    <rPh sb="409" eb="410">
      <t>ヒ</t>
    </rPh>
    <rPh sb="411" eb="412">
      <t>ツ</t>
    </rPh>
    <rPh sb="418" eb="419">
      <t>トモナ</t>
    </rPh>
    <rPh sb="420" eb="421">
      <t>ゲン</t>
    </rPh>
    <rPh sb="456" eb="458">
      <t>ゼンコク</t>
    </rPh>
    <phoneticPr fontId="4"/>
  </si>
  <si>
    <t>　当市の下水道事業は、建設事業開始から50年を経過し、普及率は97.3%となっており、今後は管路の更新費用や維持管理費用の増加が見込まれる。費用の財源の指標となる経費回収率や水洗化率は、全国平均より下回っており、水洗化率の向上及び下水道使用料の適正化に努める必要がある。
　また、事業の経営成績や財政状態など経営状況をより的確に把握するため、令和2年度より公営企業会計へ移行している。今後、令和2年度策定予定の経営戦略に基づき、財政健全化に努め、持続可能な下水道事業の実現に向け取り組む。</t>
    <rPh sb="76" eb="78">
      <t>シヒョウ</t>
    </rPh>
    <rPh sb="192" eb="194">
      <t>コンゴ</t>
    </rPh>
    <rPh sb="195" eb="197">
      <t>レイワ</t>
    </rPh>
    <rPh sb="198" eb="200">
      <t>ネンド</t>
    </rPh>
    <rPh sb="200" eb="202">
      <t>サクテイ</t>
    </rPh>
    <rPh sb="202" eb="204">
      <t>ヨテイ</t>
    </rPh>
    <rPh sb="205" eb="207">
      <t>ケイエイ</t>
    </rPh>
    <rPh sb="207" eb="209">
      <t>センリャク</t>
    </rPh>
    <rPh sb="214" eb="216">
      <t>ザイセイ</t>
    </rPh>
    <rPh sb="216" eb="219">
      <t>ケンゼンカ</t>
    </rPh>
    <rPh sb="220" eb="221">
      <t>ツト</t>
    </rPh>
    <rPh sb="223" eb="225">
      <t>ジゾク</t>
    </rPh>
    <rPh sb="225" eb="227">
      <t>カノウ</t>
    </rPh>
    <rPh sb="228" eb="231">
      <t>ゲスイドウ</t>
    </rPh>
    <rPh sb="231" eb="233">
      <t>ジギョウ</t>
    </rPh>
    <rPh sb="234" eb="236">
      <t>ジツゲン</t>
    </rPh>
    <rPh sb="237" eb="238">
      <t>ム</t>
    </rPh>
    <rPh sb="239" eb="240">
      <t>ト</t>
    </rPh>
    <rPh sb="241" eb="24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</si>
</sst>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c:v>
                </c:pt>
                <c:pt idx="1">
                  <c:v>0.22</c:v>
                </c:pt>
                <c:pt idx="2" formatCode="#,##0.00;&quot;△&quot;#,##0.00">
                  <c:v>0</c:v>
                </c:pt>
                <c:pt idx="3">
                  <c:v>0.01</c:v>
                </c:pt>
                <c:pt idx="4">
                  <c:v>0.08</c:v>
                </c:pt>
              </c:numCache>
            </c:numRef>
          </c:val>
          <c:extLst>
            <c:ext xmlns:c16="http://schemas.microsoft.com/office/drawing/2014/chart" uri="{C3380CC4-5D6E-409C-BE32-E72D297353CC}">
              <c16:uniqueId val="{00000000-00E4-401E-BE2C-8EEDDD7204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00E4-401E-BE2C-8EEDDD7204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2B-42E1-ABD6-C9E46CED9F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A12B-42E1-ABD6-C9E46CED9F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85.29</c:v>
                </c:pt>
                <c:pt idx="1">
                  <c:v>86.91</c:v>
                </c:pt>
                <c:pt idx="2">
                  <c:v>87.09</c:v>
                </c:pt>
                <c:pt idx="3">
                  <c:v>87.43</c:v>
                </c:pt>
                <c:pt idx="4">
                  <c:v>88.25</c:v>
                </c:pt>
              </c:numCache>
            </c:numRef>
          </c:val>
          <c:extLst>
            <c:ext xmlns:c16="http://schemas.microsoft.com/office/drawing/2014/chart" uri="{C3380CC4-5D6E-409C-BE32-E72D297353CC}">
              <c16:uniqueId val="{00000000-241E-4BB5-9593-6A3F8303B5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241E-4BB5-9593-6A3F8303B5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106.05</c:v>
                </c:pt>
                <c:pt idx="1">
                  <c:v>100.37</c:v>
                </c:pt>
                <c:pt idx="2">
                  <c:v>81.849999999999994</c:v>
                </c:pt>
                <c:pt idx="3">
                  <c:v>84.81</c:v>
                </c:pt>
                <c:pt idx="4">
                  <c:v>87.28</c:v>
                </c:pt>
              </c:numCache>
            </c:numRef>
          </c:val>
          <c:extLst>
            <c:ext xmlns:c16="http://schemas.microsoft.com/office/drawing/2014/chart" uri="{C3380CC4-5D6E-409C-BE32-E72D297353CC}">
              <c16:uniqueId val="{00000000-3E12-4007-A985-7597BD0340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2-4007-A985-7597BD0340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08-4FB7-A2B1-9E9E3A75E9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08-4FB7-A2B1-9E9E3A75E9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17-4E0F-826B-725E88BE6D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7-4E0F-826B-725E88BE6D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7E-4276-A820-96386D3847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7E-4276-A820-96386D3847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F-44BA-8DDA-FF9CB7C712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F-44BA-8DDA-FF9CB7C712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344.44</c:v>
                </c:pt>
                <c:pt idx="1">
                  <c:v>341.5</c:v>
                </c:pt>
                <c:pt idx="2">
                  <c:v>650.61</c:v>
                </c:pt>
                <c:pt idx="3">
                  <c:v>539.73</c:v>
                </c:pt>
                <c:pt idx="4">
                  <c:v>649.89</c:v>
                </c:pt>
              </c:numCache>
            </c:numRef>
          </c:val>
          <c:extLst>
            <c:ext xmlns:c16="http://schemas.microsoft.com/office/drawing/2014/chart" uri="{C3380CC4-5D6E-409C-BE32-E72D297353CC}">
              <c16:uniqueId val="{00000000-C1FB-4342-BB4C-D995E1867F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C1FB-4342-BB4C-D995E1867F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95.61</c:v>
                </c:pt>
                <c:pt idx="1">
                  <c:v>92.4</c:v>
                </c:pt>
                <c:pt idx="2">
                  <c:v>72.180000000000007</c:v>
                </c:pt>
                <c:pt idx="3">
                  <c:v>71.959999999999994</c:v>
                </c:pt>
                <c:pt idx="4">
                  <c:v>74.38</c:v>
                </c:pt>
              </c:numCache>
            </c:numRef>
          </c:val>
          <c:extLst>
            <c:ext xmlns:c16="http://schemas.microsoft.com/office/drawing/2014/chart" uri="{C3380CC4-5D6E-409C-BE32-E72D297353CC}">
              <c16:uniqueId val="{00000000-C7CC-4AAD-9D4C-47B8387C14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C7CC-4AAD-9D4C-47B8387C14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86.44</c:v>
                </c:pt>
                <c:pt idx="1">
                  <c:v>88.28</c:v>
                </c:pt>
                <c:pt idx="2">
                  <c:v>111.49</c:v>
                </c:pt>
                <c:pt idx="3">
                  <c:v>112.2</c:v>
                </c:pt>
                <c:pt idx="4">
                  <c:v>101.63</c:v>
                </c:pt>
              </c:numCache>
            </c:numRef>
          </c:val>
          <c:extLst>
            <c:ext xmlns:c16="http://schemas.microsoft.com/office/drawing/2014/chart" uri="{C3380CC4-5D6E-409C-BE32-E72D297353CC}">
              <c16:uniqueId val="{00000000-A7B5-4F3B-9F83-C6B371B2E4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A7B5-4F3B-9F83-C6B371B2E4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沖縄市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142634</v>
      </c>
      <c r="AM8" s="51"/>
      <c r="AN8" s="51"/>
      <c r="AO8" s="51"/>
      <c r="AP8" s="51"/>
      <c r="AQ8" s="51"/>
      <c r="AR8" s="51"/>
      <c r="AS8" s="51"/>
      <c r="AT8" s="46">
        <f>データ!T6</f>
        <v>49.72</v>
      </c>
      <c r="AU8" s="46"/>
      <c r="AV8" s="46"/>
      <c r="AW8" s="46"/>
      <c r="AX8" s="46"/>
      <c r="AY8" s="46"/>
      <c r="AZ8" s="46"/>
      <c r="BA8" s="46"/>
      <c r="BB8" s="46">
        <f>データ!U6</f>
        <v>2868.74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97.27</v>
      </c>
      <c r="Q10" s="46"/>
      <c r="R10" s="46"/>
      <c r="S10" s="46"/>
      <c r="T10" s="46"/>
      <c r="U10" s="46"/>
      <c r="V10" s="46"/>
      <c r="W10" s="46">
        <f>データ!Q6</f>
        <v>100</v>
      </c>
      <c r="X10" s="46"/>
      <c r="Y10" s="46"/>
      <c r="Z10" s="46"/>
      <c r="AA10" s="46"/>
      <c r="AB10" s="46"/>
      <c r="AC10" s="46"/>
      <c r="AD10" s="51">
        <f>データ!R6</f>
        <v>1253</v>
      </c>
      <c r="AE10" s="51"/>
      <c r="AF10" s="51"/>
      <c r="AG10" s="51"/>
      <c r="AH10" s="51"/>
      <c r="AI10" s="51"/>
      <c r="AJ10" s="51"/>
      <c r="AK10" s="2"/>
      <c r="AL10" s="51">
        <f>データ!V6</f>
        <v>138326</v>
      </c>
      <c r="AM10" s="51"/>
      <c r="AN10" s="51"/>
      <c r="AO10" s="51"/>
      <c r="AP10" s="51"/>
      <c r="AQ10" s="51"/>
      <c r="AR10" s="51"/>
      <c r="AS10" s="51"/>
      <c r="AT10" s="46">
        <f>データ!W6</f>
        <v>27.51</v>
      </c>
      <c r="AU10" s="46"/>
      <c r="AV10" s="46"/>
      <c r="AW10" s="46"/>
      <c r="AX10" s="46"/>
      <c r="AY10" s="46"/>
      <c r="AZ10" s="46"/>
      <c r="BA10" s="46"/>
      <c r="BB10" s="46">
        <f>データ!X6</f>
        <v>5028.21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g0CrXB4EYLFi+ekKvvIgXg54oUx6vFt7tZ+BWZz/s4eIO+JunQBvBPIOPTTxyYzGojtVmbVy3tQ7cF1zjHUxHQ==" saltValue="gF/h3h+DKuzbkGNFlrHS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472115</v>
      </c>
      <c r="D6" s="33">
        <f t="shared" si="3"/>
        <v>47</v>
      </c>
      <c r="E6" s="33">
        <f t="shared" si="3"/>
        <v>17</v>
      </c>
      <c r="F6" s="33">
        <f t="shared" si="3"/>
        <v>1</v>
      </c>
      <c r="G6" s="33">
        <f t="shared" si="3"/>
        <v>0</v>
      </c>
      <c r="H6" s="33" t="str">
        <f t="shared" si="3"/>
        <v>沖縄県　沖縄市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97.27</v>
      </c>
      <c r="Q6" s="34">
        <f t="shared" si="3"/>
        <v>100</v>
      </c>
      <c r="R6" s="34">
        <f t="shared" si="3"/>
        <v>1253</v>
      </c>
      <c r="S6" s="34">
        <f t="shared" si="3"/>
        <v>142634</v>
      </c>
      <c r="T6" s="34">
        <f t="shared" si="3"/>
        <v>49.72</v>
      </c>
      <c r="U6" s="34">
        <f t="shared" si="3"/>
        <v>2868.74</v>
      </c>
      <c r="V6" s="34">
        <f t="shared" si="3"/>
        <v>138326</v>
      </c>
      <c r="W6" s="34">
        <f t="shared" si="3"/>
        <v>27.51</v>
      </c>
      <c r="X6" s="34">
        <f t="shared" si="3"/>
        <v>5028.21</v>
      </c>
      <c r="Y6" s="35">
        <f>IF(Y7="",NA(),Y7)</f>
        <v>106.05</v>
      </c>
      <c r="Z6" s="35">
        <f t="shared" ref="Z6:AH6" si="4">IF(Z7="",NA(),Z7)</f>
        <v>100.37</v>
      </c>
      <c r="AA6" s="35">
        <f t="shared" si="4"/>
        <v>81.849999999999994</v>
      </c>
      <c r="AB6" s="35">
        <f t="shared" si="4"/>
        <v>84.81</v>
      </c>
      <c r="AC6" s="35">
        <f t="shared" si="4"/>
        <v>87.28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344.44</v>
      </c>
      <c r="BG6" s="35">
        <f t="shared" ref="BG6:BO6" si="7">IF(BG7="",NA(),BG7)</f>
        <v>341.5</v>
      </c>
      <c r="BH6" s="35">
        <f t="shared" si="7"/>
        <v>650.61</v>
      </c>
      <c r="BI6" s="35">
        <f t="shared" si="7"/>
        <v>539.73</v>
      </c>
      <c r="BJ6" s="35">
        <f t="shared" si="7"/>
        <v>649.89</v>
      </c>
      <c r="BK6" s="35">
        <f t="shared" si="7"/>
        <v>845.86</v>
      </c>
      <c r="BL6" s="35">
        <f t="shared" si="7"/>
        <v>802.49</v>
      </c>
      <c r="BM6" s="35">
        <f t="shared" si="7"/>
        <v>805.14</v>
      </c>
      <c r="BN6" s="35">
        <f t="shared" si="7"/>
        <v>730.93</v>
      </c>
      <c r="BO6" s="35">
        <f t="shared" si="7"/>
        <v>708.89</v>
      </c>
      <c r="BP6" s="34" t="str">
        <f>IF(BP7="","",IF(BP7="-","【-】","【"&amp;SUBSTITUTE(TEXT(BP7,"#,##0.00"),"-","△")&amp;"】"))</f>
        <v>【682.51】</v>
      </c>
      <c r="BQ6" s="35">
        <f>IF(BQ7="",NA(),BQ7)</f>
        <v>95.61</v>
      </c>
      <c r="BR6" s="35">
        <f t="shared" ref="BR6:BZ6" si="8">IF(BR7="",NA(),BR7)</f>
        <v>92.4</v>
      </c>
      <c r="BS6" s="35">
        <f t="shared" si="8"/>
        <v>72.180000000000007</v>
      </c>
      <c r="BT6" s="35">
        <f t="shared" si="8"/>
        <v>71.959999999999994</v>
      </c>
      <c r="BU6" s="35">
        <f t="shared" si="8"/>
        <v>74.38</v>
      </c>
      <c r="BV6" s="35">
        <f t="shared" si="8"/>
        <v>101.88</v>
      </c>
      <c r="BW6" s="35">
        <f t="shared" si="8"/>
        <v>103.18</v>
      </c>
      <c r="BX6" s="35">
        <f t="shared" si="8"/>
        <v>100.22</v>
      </c>
      <c r="BY6" s="35">
        <f t="shared" si="8"/>
        <v>98.09</v>
      </c>
      <c r="BZ6" s="35">
        <f t="shared" si="8"/>
        <v>97.91</v>
      </c>
      <c r="CA6" s="34" t="str">
        <f>IF(CA7="","",IF(CA7="-","【-】","【"&amp;SUBSTITUTE(TEXT(CA7,"#,##0.00"),"-","△")&amp;"】"))</f>
        <v>【100.34】</v>
      </c>
      <c r="CB6" s="35">
        <f>IF(CB7="",NA(),CB7)</f>
        <v>86.44</v>
      </c>
      <c r="CC6" s="35">
        <f t="shared" ref="CC6:CK6" si="9">IF(CC7="",NA(),CC7)</f>
        <v>88.28</v>
      </c>
      <c r="CD6" s="35">
        <f t="shared" si="9"/>
        <v>111.49</v>
      </c>
      <c r="CE6" s="35">
        <f t="shared" si="9"/>
        <v>112.2</v>
      </c>
      <c r="CF6" s="35">
        <f t="shared" si="9"/>
        <v>101.63</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62.5</v>
      </c>
      <c r="CS6" s="35">
        <f t="shared" si="10"/>
        <v>63.26</v>
      </c>
      <c r="CT6" s="35">
        <f t="shared" si="10"/>
        <v>61.54</v>
      </c>
      <c r="CU6" s="35">
        <f t="shared" si="10"/>
        <v>61.93</v>
      </c>
      <c r="CV6" s="35">
        <f t="shared" si="10"/>
        <v>61.32</v>
      </c>
      <c r="CW6" s="34" t="str">
        <f>IF(CW7="","",IF(CW7="-","【-】","【"&amp;SUBSTITUTE(TEXT(CW7,"#,##0.00"),"-","△")&amp;"】"))</f>
        <v>【59.64】</v>
      </c>
      <c r="CX6" s="35">
        <f>IF(CX7="",NA(),CX7)</f>
        <v>85.29</v>
      </c>
      <c r="CY6" s="35">
        <f t="shared" ref="CY6:DG6" si="11">IF(CY7="",NA(),CY7)</f>
        <v>86.91</v>
      </c>
      <c r="CZ6" s="35">
        <f t="shared" si="11"/>
        <v>87.09</v>
      </c>
      <c r="DA6" s="35">
        <f t="shared" si="11"/>
        <v>87.43</v>
      </c>
      <c r="DB6" s="35">
        <f t="shared" si="11"/>
        <v>88.25</v>
      </c>
      <c r="DC6" s="35">
        <f t="shared" si="11"/>
        <v>93.88</v>
      </c>
      <c r="DD6" s="35">
        <f t="shared" si="11"/>
        <v>94.07</v>
      </c>
      <c r="DE6" s="35">
        <f t="shared" si="11"/>
        <v>94.13</v>
      </c>
      <c r="DF6" s="35">
        <f t="shared" si="11"/>
        <v>94.45</v>
      </c>
      <c r="DG6" s="35">
        <f t="shared" si="11"/>
        <v>94.58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v>
      </c>
      <c r="EF6" s="35">
        <f t="shared" ref="EF6:EN6" si="14">IF(EF7="",NA(),EF7)</f>
        <v>0.22</v>
      </c>
      <c r="EG6" s="34">
        <f t="shared" si="14"/>
        <v>0</v>
      </c>
      <c r="EH6" s="35">
        <f t="shared" si="14"/>
        <v>0.01</v>
      </c>
      <c r="EI6" s="35">
        <f t="shared" si="14"/>
        <v>0.08</v>
      </c>
      <c r="EJ6" s="35">
        <f t="shared" si="14"/>
        <v>0.12</v>
      </c>
      <c r="EK6" s="35">
        <f t="shared" si="14"/>
        <v>0.13</v>
      </c>
      <c r="EL6" s="35">
        <f t="shared" si="14"/>
        <v>0.17</v>
      </c>
      <c r="EM6" s="35">
        <f t="shared" si="14"/>
        <v>0.21</v>
      </c>
      <c r="EN6" s="35">
        <f t="shared" si="14"/>
        <v>0.19</v>
      </c>
      <c r="EO6" s="34" t="str">
        <f>IF(EO7="","",IF(EO7="-","【-】","【"&amp;SUBSTITUTE(TEXT(EO7,"#,##0.00"),"-","△")&amp;"】"))</f>
        <v>【0.22】</v>
      </c>
    </row>
    <row r="7" spans="1:145" s="36" customFormat="1" x14ac:dyDescent="0.15">
      <c r="A7" s="28"/>
      <c r="B7" s="37">
        <v>2019</v>
      </c>
      <c r="C7" s="37">
        <v>472115</v>
      </c>
      <c r="D7" s="37">
        <v>47</v>
      </c>
      <c r="E7" s="37">
        <v>17</v>
      </c>
      <c r="F7" s="37">
        <v>1</v>
      </c>
      <c r="G7" s="37">
        <v>0</v>
      </c>
      <c r="H7" s="37" t="s">
        <v>99</v>
      </c>
      <c r="I7" s="37" t="s">
        <v>100</v>
      </c>
      <c r="J7" s="37" t="s">
        <v>101</v>
      </c>
      <c r="K7" s="37" t="s">
        <v>102</v>
      </c>
      <c r="L7" s="37" t="s">
        <v>103</v>
      </c>
      <c r="M7" s="37" t="s">
        <v>104</v>
      </c>
      <c r="N7" s="38" t="s">
        <v>105</v>
      </c>
      <c r="O7" s="38" t="s">
        <v>106</v>
      </c>
      <c r="P7" s="38">
        <v>97.27</v>
      </c>
      <c r="Q7" s="38">
        <v>100</v>
      </c>
      <c r="R7" s="38">
        <v>1253</v>
      </c>
      <c r="S7" s="38">
        <v>142634</v>
      </c>
      <c r="T7" s="38">
        <v>49.72</v>
      </c>
      <c r="U7" s="38">
        <v>2868.74</v>
      </c>
      <c r="V7" s="38">
        <v>138326</v>
      </c>
      <c r="W7" s="38">
        <v>27.51</v>
      </c>
      <c r="X7" s="38">
        <v>5028.21</v>
      </c>
      <c r="Y7" s="38">
        <v>106.05</v>
      </c>
      <c r="Z7" s="38">
        <v>100.37</v>
      </c>
      <c r="AA7" s="38">
        <v>81.849999999999994</v>
      </c>
      <c r="AB7" s="38">
        <v>84.81</v>
      </c>
      <c r="AC7" s="38">
        <v>87.28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344.44</v>
      </c>
      <c r="BG7" s="38">
        <v>341.5</v>
      </c>
      <c r="BH7" s="38">
        <v>650.61</v>
      </c>
      <c r="BI7" s="38">
        <v>539.73</v>
      </c>
      <c r="BJ7" s="38">
        <v>649.89</v>
      </c>
      <c r="BK7" s="38">
        <v>845.86</v>
      </c>
      <c r="BL7" s="38">
        <v>802.49</v>
      </c>
      <c r="BM7" s="38">
        <v>805.14</v>
      </c>
      <c r="BN7" s="38">
        <v>730.93</v>
      </c>
      <c r="BO7" s="38">
        <v>708.89</v>
      </c>
      <c r="BP7" s="38">
        <v>682.51</v>
      </c>
      <c r="BQ7" s="38">
        <v>95.61</v>
      </c>
      <c r="BR7" s="38">
        <v>92.4</v>
      </c>
      <c r="BS7" s="38">
        <v>72.180000000000007</v>
      </c>
      <c r="BT7" s="38">
        <v>71.959999999999994</v>
      </c>
      <c r="BU7" s="38">
        <v>74.38</v>
      </c>
      <c r="BV7" s="38">
        <v>101.88</v>
      </c>
      <c r="BW7" s="38">
        <v>103.18</v>
      </c>
      <c r="BX7" s="38">
        <v>100.22</v>
      </c>
      <c r="BY7" s="38">
        <v>98.09</v>
      </c>
      <c r="BZ7" s="38">
        <v>97.91</v>
      </c>
      <c r="CA7" s="38">
        <v>100.34</v>
      </c>
      <c r="CB7" s="38">
        <v>86.44</v>
      </c>
      <c r="CC7" s="38">
        <v>88.28</v>
      </c>
      <c r="CD7" s="38">
        <v>111.49</v>
      </c>
      <c r="CE7" s="38">
        <v>112.2</v>
      </c>
      <c r="CF7" s="38">
        <v>101.63</v>
      </c>
      <c r="CG7" s="38">
        <v>143.15</v>
      </c>
      <c r="CH7" s="38">
        <v>141.11000000000001</v>
      </c>
      <c r="CI7" s="38">
        <v>144.79</v>
      </c>
      <c r="CJ7" s="38">
        <v>146.08000000000001</v>
      </c>
      <c r="CK7" s="38">
        <v>144.11000000000001</v>
      </c>
      <c r="CL7" s="38">
        <v>136.15</v>
      </c>
      <c r="CM7" s="38" t="s">
        <v>105</v>
      </c>
      <c r="CN7" s="38" t="s">
        <v>105</v>
      </c>
      <c r="CO7" s="38" t="s">
        <v>105</v>
      </c>
      <c r="CP7" s="38" t="s">
        <v>105</v>
      </c>
      <c r="CQ7" s="38" t="s">
        <v>105</v>
      </c>
      <c r="CR7" s="38">
        <v>62.5</v>
      </c>
      <c r="CS7" s="38">
        <v>63.26</v>
      </c>
      <c r="CT7" s="38">
        <v>61.54</v>
      </c>
      <c r="CU7" s="38">
        <v>61.93</v>
      </c>
      <c r="CV7" s="38">
        <v>61.32</v>
      </c>
      <c r="CW7" s="38">
        <v>59.64</v>
      </c>
      <c r="CX7" s="38">
        <v>85.29</v>
      </c>
      <c r="CY7" s="38">
        <v>86.91</v>
      </c>
      <c r="CZ7" s="38">
        <v>87.09</v>
      </c>
      <c r="DA7" s="38">
        <v>87.43</v>
      </c>
      <c r="DB7" s="38">
        <v>88.25</v>
      </c>
      <c r="DC7" s="38">
        <v>93.88</v>
      </c>
      <c r="DD7" s="38">
        <v>94.07</v>
      </c>
      <c r="DE7" s="38">
        <v>94.13</v>
      </c>
      <c r="DF7" s="38">
        <v>94.45</v>
      </c>
      <c r="DG7" s="38">
        <v>94.58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0.3</v>
      </c>
      <c r="EF7" s="38">
        <v>0.22</v>
      </c>
      <c r="EG7" s="38">
        <v>0</v>
      </c>
      <c r="EH7" s="38">
        <v>0.01</v>
      </c>
      <c r="EI7" s="38">
        <v>0.08</v>
      </c>
      <c r="EJ7" s="38">
        <v>0.12</v>
      </c>
      <c r="EK7" s="38">
        <v>0.13</v>
      </c>
      <c r="EL7" s="38">
        <v>0.17</v>
      </c>
      <c r="EM7" s="38">
        <v>0.21</v>
      </c>
      <c r="EN7" s="38">
        <v>0.19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渡名喜　貴士</cp:lastModifiedBy>
  <dcterms:created xsi:type="dcterms:W3CDTF">2020-12-04T02:50:24Z</dcterms:created>
  <dcterms:modified xsi:type="dcterms:W3CDTF">2021-01-25T03:47:38Z</dcterms:modified>
  <cp:category/>
</cp:coreProperties>
</file>