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PriItoman\水道部\総務課\庶務係\経営比較分析表\令和元年度経営比較分析表\"/>
    </mc:Choice>
  </mc:AlternateContent>
  <workbookProtection workbookAlgorithmName="SHA-512" workbookHashValue="czaGPv1G9NXSk+LPYJVzXT3+AELNJgBX6x87q54EkRapN4RUoWlhtki6QKE3kAWmNaXqJPcOBcNLL+vF1BdQeg==" workbookSaltValue="Dt6KQH2hUpwEEv7jUz0A2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<sst xmlns="http://schemas.openxmlformats.org/spreadsheetml/2006/main" count="228" uniqueCount="113">
  <si>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</si>
  <si>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</si>
  <si>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</si>
  <si>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</si>
  <si>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</si>
  <si>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</si>
  <si>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</si>
  <si>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</si>
  <si>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</si>
  <si>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</si>
  <si>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</si>
  <si>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</si>
  <si>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</si>
  <si>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</si>
  <si>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</si>
  <si>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</si>
  <si>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</si>
  <si>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</si>
  <si>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</si>
  <si>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</si>
  <si>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</si>
  <si>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</si>
  <si>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</si>
  <si>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</si>
  <si>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</si>
  <si>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</si>
  <si>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</si>
  <si>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</si>
  <si>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</si>
  <si>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</si>
  <si>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</si>
  <si>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</si>
  <si>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</si>
  <si>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</si>
  <si>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</si>
  <si>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</si>
  <si>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</si>
  <si>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</si>
  <si>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</si>
  <si>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</si>
  <si>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</si>
  <si>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</si>
  <si>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</si>
  <si>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</si>
  <si>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</si>
  <si>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</si>
  <si>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</si>
  <si>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</si>
  <si>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</si>
  <si>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</si>
  <si>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</si>
  <si>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</si>
  <si>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</si>
  <si>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</si>
  <si>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</si>
  <si>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</si>
  <si>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</si>
  <si>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</si>
  <si>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</si>
  <si>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</si>
  <si>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</si>
  <si>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</si>
  <si>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</si>
  <si>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</si>
  <si>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</si>
  <si>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</si>
  <si>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</si>
  <si>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</si>
  <si>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</si>
  <si>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</si>
  <si>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</si>
  <si>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</si>
  <si>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</si>
  <si>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</si>
  <si>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</si>
  <si>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</si>
  <si>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</si>
  <si>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</si>
  <si>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</si>
  <si>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</si>
  <si>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</si>
  <si>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</si>
  <si>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</si>
  <si>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</si>
  <si>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</si>
  <si>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</si>
  <si>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</si>
  <si>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</si>
  <si>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</si>
  <si>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</si>
  <si>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</si>
  <si>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</si>
  <si>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糸満市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</si>
  <si>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</si>
  <si>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</si>
  <si>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</si>
  <si>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</si>
  <si>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</si>
  <si>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</si>
  <si>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</si>
  <si>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</si>
  <si>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</si>
  <si>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</si>
  <si>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</si>
  <si>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</si>
  <si>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</si>
  <si>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</si>
  <si>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</si>
  <si>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</si>
  <si>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</si>
  <si>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①有形固定資産減価償却率
  老朽資産が増加していることから、計画的に更新を図っていく必要がある。
②管路経年化比率
  今後、老朽化が増加傾向になることから、計画的に管路の更新が必要である。
③管路更新率
  令和元年度については、平均値より高い値となっているが、引き続き老朽管路を計画的に更新する必要がある。</t>
    <rPh sb="106" eb="108">
      <t>レイワ</t>
    </rPh>
    <rPh sb="108" eb="111">
      <t>ガンネンド</t>
    </rPh>
    <rPh sb="133" eb="134">
      <t>ヒ</t>
    </rPh>
    <rPh sb="135" eb="136">
      <t>ツヅ</t>
    </rPh>
    <phoneticPr fontId="4"/>
  </si>
  <si>
    <t>①経常収支比率
  各年度とも１００％を上回っていることから健全な状況といえるが、全国平均及び類似団体を下回る状態であるため今後の施設等に係る費用削減に取り組む必要がある。
②累積欠損金比率
  累積欠損金比率が０％のため、健全である。
③流動比率
  各年度とも平均値を上回っていることから健全な状態である。
④企業債残高対給水収益比率
  各年度とも平均値より低い状況であり良好であるが、今後施設等の更新が増加するため、比率は将来的に高まる見込みである。
⑤料金回収率
  各年度とも１００％を超え、平均値も概ね上回っており、今後も回収率の向上に努める。
⑥給水原価
  各年度とも平均値を上回っていることから、維持管理費等の削減など経営改善が必要である。
⑦施設利用率
  各年度とも平均値よりも高い値を維持している事から効率的に推移している。
⑧有収率
  各年度とも平均値よりも高い値を維持している。今後とも維持していくため、計画的な管路更新が必要である。</t>
    <rPh sb="239" eb="242">
      <t>カクネンド</t>
    </rPh>
    <rPh sb="249" eb="250">
      <t>コ</t>
    </rPh>
    <rPh sb="252" eb="255">
      <t>ヘイキンチ</t>
    </rPh>
    <rPh sb="256" eb="257">
      <t>オオム</t>
    </rPh>
    <phoneticPr fontId="4"/>
  </si>
  <si>
    <t xml:space="preserve">  経営状況は、現在のところ良好と判断できるが、
今後は経年劣化による老朽施設や管路の更新、耐震化での事業費の増加が見込まれることから、より一層の計画的経営健全化を行う必要がある。</t>
    <rPh sb="25" eb="27">
      <t>コンゴ</t>
    </rPh>
    <rPh sb="28" eb="30">
      <t>ケイネン</t>
    </rPh>
    <rPh sb="30" eb="32">
      <t>レッカ</t>
    </rPh>
    <rPh sb="35" eb="37">
      <t>ロウキュウ</t>
    </rPh>
    <rPh sb="37" eb="39">
      <t>シセツ</t>
    </rPh>
    <rPh sb="40" eb="42">
      <t>カンロ</t>
    </rPh>
    <rPh sb="43" eb="45">
      <t>コウシン</t>
    </rPh>
    <rPh sb="46" eb="49">
      <t>タイシンカ</t>
    </rPh>
    <rPh sb="51" eb="54">
      <t>ジギョウヒ</t>
    </rPh>
    <rPh sb="55" eb="57">
      <t>ゾウカ</t>
    </rPh>
    <rPh sb="58" eb="60">
      <t>ミコ</t>
    </rPh>
    <rPh sb="70" eb="72">
      <t>イッソウ</t>
    </rPh>
    <rPh sb="73" eb="76">
      <t>ケイカクテキ</t>
    </rPh>
    <rPh sb="76" eb="78">
      <t>ケイエイ</t>
    </rPh>
    <rPh sb="78" eb="81">
      <t>ケンゼンカ</t>
    </rPh>
    <rPh sb="82" eb="83">
      <t>オコナ</t>
    </rPh>
    <rPh sb="84" eb="8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</si>
</sst>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c:v>0</c:v>
                </c:pt>
                <c:pt idx="4" formatCode="#,##0.00;&quot;△&quot;#,##0.00;&quot;-&quot;">
                  <c:v>0.86</c:v>
                </c:pt>
              </c:numCache>
            </c:numRef>
          </c:val>
          <c:extLst>
            <c:ext xmlns:c16="http://schemas.microsoft.com/office/drawing/2014/chart" uri="{C3380CC4-5D6E-409C-BE32-E72D297353CC}">
              <c16:uniqueId val="{00000000-07D9-42E4-89B0-88CEFE810F4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0.71</c:v>
                </c:pt>
                <c:pt idx="2">
                  <c:v>0.75</c:v>
                </c:pt>
                <c:pt idx="3">
                  <c:v>0.63</c:v>
                </c:pt>
                <c:pt idx="4">
                  <c:v>0.63</c:v>
                </c:pt>
              </c:numCache>
            </c:numRef>
          </c:val>
          <c:smooth val="0"/>
          <c:extLst>
            <c:ext xmlns:c16="http://schemas.microsoft.com/office/drawing/2014/chart" uri="{C3380CC4-5D6E-409C-BE32-E72D297353CC}">
              <c16:uniqueId val="{00000001-07D9-42E4-89B0-88CEFE810F4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111.31</c:v>
                </c:pt>
                <c:pt idx="1">
                  <c:v>110.97</c:v>
                </c:pt>
                <c:pt idx="2">
                  <c:v>111.85</c:v>
                </c:pt>
                <c:pt idx="3">
                  <c:v>106.78</c:v>
                </c:pt>
                <c:pt idx="4">
                  <c:v>110.98</c:v>
                </c:pt>
              </c:numCache>
            </c:numRef>
          </c:val>
          <c:extLst>
            <c:ext xmlns:c16="http://schemas.microsoft.com/office/drawing/2014/chart" uri="{C3380CC4-5D6E-409C-BE32-E72D297353CC}">
              <c16:uniqueId val="{00000000-0BA4-4170-9DFE-7ED454988E8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112.69</c:v>
                </c:pt>
                <c:pt idx="1">
                  <c:v>113.16</c:v>
                </c:pt>
                <c:pt idx="2">
                  <c:v>112.15</c:v>
                </c:pt>
                <c:pt idx="3">
                  <c:v>111.44</c:v>
                </c:pt>
                <c:pt idx="4">
                  <c:v>111.17</c:v>
                </c:pt>
              </c:numCache>
            </c:numRef>
          </c:val>
          <c:smooth val="0"/>
          <c:extLst>
            <c:ext xmlns:c16="http://schemas.microsoft.com/office/drawing/2014/chart" uri="{C3380CC4-5D6E-409C-BE32-E72D297353CC}">
              <c16:uniqueId val="{00000001-0BA4-4170-9DFE-7ED454988E8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51.46</c:v>
                </c:pt>
                <c:pt idx="1">
                  <c:v>52.92</c:v>
                </c:pt>
                <c:pt idx="2">
                  <c:v>55.16</c:v>
                </c:pt>
                <c:pt idx="3">
                  <c:v>56.13</c:v>
                </c:pt>
                <c:pt idx="4">
                  <c:v>55.79</c:v>
                </c:pt>
              </c:numCache>
            </c:numRef>
          </c:val>
          <c:extLst>
            <c:ext xmlns:c16="http://schemas.microsoft.com/office/drawing/2014/chart" uri="{C3380CC4-5D6E-409C-BE32-E72D297353CC}">
              <c16:uniqueId val="{00000000-03CB-4F37-8457-A62B70F42C3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46.27</c:v>
                </c:pt>
                <c:pt idx="1">
                  <c:v>46.88</c:v>
                </c:pt>
                <c:pt idx="2">
                  <c:v>46.94</c:v>
                </c:pt>
                <c:pt idx="3">
                  <c:v>47.62</c:v>
                </c:pt>
                <c:pt idx="4">
                  <c:v>48.55</c:v>
                </c:pt>
              </c:numCache>
            </c:numRef>
          </c:val>
          <c:smooth val="0"/>
          <c:extLst>
            <c:ext xmlns:c16="http://schemas.microsoft.com/office/drawing/2014/chart" uri="{C3380CC4-5D6E-409C-BE32-E72D297353CC}">
              <c16:uniqueId val="{00000001-03CB-4F37-8457-A62B70F42C3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c:v>
                </c:pt>
                <c:pt idx="1">
                  <c:v>0</c:v>
                </c:pt>
                <c:pt idx="2">
                  <c:v>0</c:v>
                </c:pt>
                <c:pt idx="3">
                  <c:v>0</c:v>
                </c:pt>
                <c:pt idx="4" formatCode="#,##0.00;&quot;△&quot;#,##0.00;&quot;-&quot;">
                  <c:v>10.53</c:v>
                </c:pt>
              </c:numCache>
            </c:numRef>
          </c:val>
          <c:extLst>
            <c:ext xmlns:c16="http://schemas.microsoft.com/office/drawing/2014/chart" uri="{C3380CC4-5D6E-409C-BE32-E72D297353CC}">
              <c16:uniqueId val="{00000000-D94C-4C59-852D-E519592B367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10.93</c:v>
                </c:pt>
                <c:pt idx="1">
                  <c:v>13.39</c:v>
                </c:pt>
                <c:pt idx="2">
                  <c:v>14.48</c:v>
                </c:pt>
                <c:pt idx="3">
                  <c:v>16.27</c:v>
                </c:pt>
                <c:pt idx="4">
                  <c:v>17.11</c:v>
                </c:pt>
              </c:numCache>
            </c:numRef>
          </c:val>
          <c:smooth val="0"/>
          <c:extLst>
            <c:ext xmlns:c16="http://schemas.microsoft.com/office/drawing/2014/chart" uri="{C3380CC4-5D6E-409C-BE32-E72D297353CC}">
              <c16:uniqueId val="{00000001-D94C-4C59-852D-E519592B367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0FF-4921-BC62-F7BF16F2E68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0.54</c:v>
                </c:pt>
                <c:pt idx="1">
                  <c:v>0.68</c:v>
                </c:pt>
                <c:pt idx="2">
                  <c:v>1</c:v>
                </c:pt>
                <c:pt idx="3">
                  <c:v>1.03</c:v>
                </c:pt>
                <c:pt idx="4">
                  <c:v>0.78</c:v>
                </c:pt>
              </c:numCache>
            </c:numRef>
          </c:val>
          <c:smooth val="0"/>
          <c:extLst>
            <c:ext xmlns:c16="http://schemas.microsoft.com/office/drawing/2014/chart" uri="{C3380CC4-5D6E-409C-BE32-E72D297353CC}">
              <c16:uniqueId val="{00000001-B0FF-4921-BC62-F7BF16F2E68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1211.1400000000001</c:v>
                </c:pt>
                <c:pt idx="1">
                  <c:v>1364.53</c:v>
                </c:pt>
                <c:pt idx="2">
                  <c:v>1220.1099999999999</c:v>
                </c:pt>
                <c:pt idx="3">
                  <c:v>606.57000000000005</c:v>
                </c:pt>
                <c:pt idx="4">
                  <c:v>613.1</c:v>
                </c:pt>
              </c:numCache>
            </c:numRef>
          </c:val>
          <c:extLst>
            <c:ext xmlns:c16="http://schemas.microsoft.com/office/drawing/2014/chart" uri="{C3380CC4-5D6E-409C-BE32-E72D297353CC}">
              <c16:uniqueId val="{00000000-C485-4D5C-ACE6-A12168E2BC5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346.59</c:v>
                </c:pt>
                <c:pt idx="1">
                  <c:v>357.82</c:v>
                </c:pt>
                <c:pt idx="2">
                  <c:v>355.5</c:v>
                </c:pt>
                <c:pt idx="3">
                  <c:v>349.83</c:v>
                </c:pt>
                <c:pt idx="4">
                  <c:v>360.86</c:v>
                </c:pt>
              </c:numCache>
            </c:numRef>
          </c:val>
          <c:smooth val="0"/>
          <c:extLst>
            <c:ext xmlns:c16="http://schemas.microsoft.com/office/drawing/2014/chart" uri="{C3380CC4-5D6E-409C-BE32-E72D297353CC}">
              <c16:uniqueId val="{00000001-C485-4D5C-ACE6-A12168E2BC5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30.4</c:v>
                </c:pt>
                <c:pt idx="1">
                  <c:v>26.82</c:v>
                </c:pt>
                <c:pt idx="2">
                  <c:v>22.92</c:v>
                </c:pt>
                <c:pt idx="3">
                  <c:v>19.86</c:v>
                </c:pt>
                <c:pt idx="4">
                  <c:v>17.07</c:v>
                </c:pt>
              </c:numCache>
            </c:numRef>
          </c:val>
          <c:extLst>
            <c:ext xmlns:c16="http://schemas.microsoft.com/office/drawing/2014/chart" uri="{C3380CC4-5D6E-409C-BE32-E72D297353CC}">
              <c16:uniqueId val="{00000000-FC31-4F26-84EF-6F00FD8EF0D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312.02999999999997</c:v>
                </c:pt>
                <c:pt idx="1">
                  <c:v>307.45999999999998</c:v>
                </c:pt>
                <c:pt idx="2">
                  <c:v>312.58</c:v>
                </c:pt>
                <c:pt idx="3">
                  <c:v>314.87</c:v>
                </c:pt>
                <c:pt idx="4">
                  <c:v>309.27999999999997</c:v>
                </c:pt>
              </c:numCache>
            </c:numRef>
          </c:val>
          <c:smooth val="0"/>
          <c:extLst>
            <c:ext xmlns:c16="http://schemas.microsoft.com/office/drawing/2014/chart" uri="{C3380CC4-5D6E-409C-BE32-E72D297353CC}">
              <c16:uniqueId val="{00000001-FC31-4F26-84EF-6F00FD8EF0D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106.85</c:v>
                </c:pt>
                <c:pt idx="1">
                  <c:v>107.4</c:v>
                </c:pt>
                <c:pt idx="2">
                  <c:v>108.84</c:v>
                </c:pt>
                <c:pt idx="3">
                  <c:v>102.39</c:v>
                </c:pt>
                <c:pt idx="4">
                  <c:v>107.73</c:v>
                </c:pt>
              </c:numCache>
            </c:numRef>
          </c:val>
          <c:extLst>
            <c:ext xmlns:c16="http://schemas.microsoft.com/office/drawing/2014/chart" uri="{C3380CC4-5D6E-409C-BE32-E72D297353CC}">
              <c16:uniqueId val="{00000000-FA82-4F6E-BBF1-1CFD1F4E091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105.71</c:v>
                </c:pt>
                <c:pt idx="1">
                  <c:v>106.01</c:v>
                </c:pt>
                <c:pt idx="2">
                  <c:v>104.57</c:v>
                </c:pt>
                <c:pt idx="3">
                  <c:v>103.54</c:v>
                </c:pt>
                <c:pt idx="4">
                  <c:v>103.32</c:v>
                </c:pt>
              </c:numCache>
            </c:numRef>
          </c:val>
          <c:smooth val="0"/>
          <c:extLst>
            <c:ext xmlns:c16="http://schemas.microsoft.com/office/drawing/2014/chart" uri="{C3380CC4-5D6E-409C-BE32-E72D297353CC}">
              <c16:uniqueId val="{00000001-FA82-4F6E-BBF1-1CFD1F4E091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185.91</c:v>
                </c:pt>
                <c:pt idx="1">
                  <c:v>184.62</c:v>
                </c:pt>
                <c:pt idx="2">
                  <c:v>183.23</c:v>
                </c:pt>
                <c:pt idx="3">
                  <c:v>194.51</c:v>
                </c:pt>
                <c:pt idx="4">
                  <c:v>184.12</c:v>
                </c:pt>
              </c:numCache>
            </c:numRef>
          </c:val>
          <c:extLst>
            <c:ext xmlns:c16="http://schemas.microsoft.com/office/drawing/2014/chart" uri="{C3380CC4-5D6E-409C-BE32-E72D297353CC}">
              <c16:uniqueId val="{00000000-A45D-4D2F-858C-34975195F76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162.15</c:v>
                </c:pt>
                <c:pt idx="1">
                  <c:v>162.24</c:v>
                </c:pt>
                <c:pt idx="2">
                  <c:v>165.47</c:v>
                </c:pt>
                <c:pt idx="3">
                  <c:v>167.46</c:v>
                </c:pt>
                <c:pt idx="4">
                  <c:v>168.56</c:v>
                </c:pt>
              </c:numCache>
            </c:numRef>
          </c:val>
          <c:smooth val="0"/>
          <c:extLst>
            <c:ext xmlns:c16="http://schemas.microsoft.com/office/drawing/2014/chart" uri="{C3380CC4-5D6E-409C-BE32-E72D297353CC}">
              <c16:uniqueId val="{00000001-A45D-4D2F-858C-34975195F76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71.010000000000005</c:v>
                </c:pt>
                <c:pt idx="1">
                  <c:v>71.39</c:v>
                </c:pt>
                <c:pt idx="2">
                  <c:v>73.56</c:v>
                </c:pt>
                <c:pt idx="3">
                  <c:v>76.63</c:v>
                </c:pt>
                <c:pt idx="4">
                  <c:v>74.91</c:v>
                </c:pt>
              </c:numCache>
            </c:numRef>
          </c:val>
          <c:extLst>
            <c:ext xmlns:c16="http://schemas.microsoft.com/office/drawing/2014/chart" uri="{C3380CC4-5D6E-409C-BE32-E72D297353CC}">
              <c16:uniqueId val="{00000000-E948-405F-B64D-3E5DF9FC91B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59.34</c:v>
                </c:pt>
                <c:pt idx="1">
                  <c:v>59.11</c:v>
                </c:pt>
                <c:pt idx="2">
                  <c:v>59.74</c:v>
                </c:pt>
                <c:pt idx="3">
                  <c:v>59.46</c:v>
                </c:pt>
                <c:pt idx="4">
                  <c:v>59.51</c:v>
                </c:pt>
              </c:numCache>
            </c:numRef>
          </c:val>
          <c:smooth val="0"/>
          <c:extLst>
            <c:ext xmlns:c16="http://schemas.microsoft.com/office/drawing/2014/chart" uri="{C3380CC4-5D6E-409C-BE32-E72D297353CC}">
              <c16:uniqueId val="{00000001-E948-405F-B64D-3E5DF9FC91B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97.38</c:v>
                </c:pt>
                <c:pt idx="1">
                  <c:v>97.84</c:v>
                </c:pt>
                <c:pt idx="2">
                  <c:v>97.17</c:v>
                </c:pt>
                <c:pt idx="3">
                  <c:v>92.86</c:v>
                </c:pt>
                <c:pt idx="4">
                  <c:v>94.93</c:v>
                </c:pt>
              </c:numCache>
            </c:numRef>
          </c:val>
          <c:extLst>
            <c:ext xmlns:c16="http://schemas.microsoft.com/office/drawing/2014/chart" uri="{C3380CC4-5D6E-409C-BE32-E72D297353CC}">
              <c16:uniqueId val="{00000000-8BB7-4D85-B417-8AB81180A35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87.74</c:v>
                </c:pt>
                <c:pt idx="1">
                  <c:v>87.91</c:v>
                </c:pt>
                <c:pt idx="2">
                  <c:v>87.28</c:v>
                </c:pt>
                <c:pt idx="3">
                  <c:v>87.41</c:v>
                </c:pt>
                <c:pt idx="4">
                  <c:v>87.08</c:v>
                </c:pt>
              </c:numCache>
            </c:numRef>
          </c:val>
          <c:smooth val="0"/>
          <c:extLst>
            <c:ext xmlns:c16="http://schemas.microsoft.com/office/drawing/2014/chart" uri="{C3380CC4-5D6E-409C-BE32-E72D297353CC}">
              <c16:uniqueId val="{00000001-8BB7-4D85-B417-8AB81180A35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沖縄県　糸満市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A4</v>
      </c>
      <c r="X8" s="60"/>
      <c r="Y8" s="60"/>
      <c r="Z8" s="60"/>
      <c r="AA8" s="60"/>
      <c r="AB8" s="60"/>
      <c r="AC8" s="60"/>
      <c r="AD8" s="60" t="str">
        <f>データ!$M$6</f>
        <v>非設置</v>
      </c>
      <c r="AE8" s="60"/>
      <c r="AF8" s="60"/>
      <c r="AG8" s="60"/>
      <c r="AH8" s="60"/>
      <c r="AI8" s="60"/>
      <c r="AJ8" s="60"/>
      <c r="AK8" s="4"/>
      <c r="AL8" s="61">
        <f>データ!$R$6</f>
        <v>62191</v>
      </c>
      <c r="AM8" s="61"/>
      <c r="AN8" s="61"/>
      <c r="AO8" s="61"/>
      <c r="AP8" s="61"/>
      <c r="AQ8" s="61"/>
      <c r="AR8" s="61"/>
      <c r="AS8" s="61"/>
      <c r="AT8" s="52">
        <f>データ!$S$6</f>
        <v>46.63</v>
      </c>
      <c r="AU8" s="53"/>
      <c r="AV8" s="53"/>
      <c r="AW8" s="53"/>
      <c r="AX8" s="53"/>
      <c r="AY8" s="53"/>
      <c r="AZ8" s="53"/>
      <c r="BA8" s="53"/>
      <c r="BB8" s="54">
        <f>データ!$T$6</f>
        <v>1333.71</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94.2</v>
      </c>
      <c r="J10" s="53"/>
      <c r="K10" s="53"/>
      <c r="L10" s="53"/>
      <c r="M10" s="53"/>
      <c r="N10" s="53"/>
      <c r="O10" s="64"/>
      <c r="P10" s="54">
        <f>データ!$P$6</f>
        <v>100</v>
      </c>
      <c r="Q10" s="54"/>
      <c r="R10" s="54"/>
      <c r="S10" s="54"/>
      <c r="T10" s="54"/>
      <c r="U10" s="54"/>
      <c r="V10" s="54"/>
      <c r="W10" s="61">
        <f>データ!$Q$6</f>
        <v>3483</v>
      </c>
      <c r="X10" s="61"/>
      <c r="Y10" s="61"/>
      <c r="Z10" s="61"/>
      <c r="AA10" s="61"/>
      <c r="AB10" s="61"/>
      <c r="AC10" s="61"/>
      <c r="AD10" s="2"/>
      <c r="AE10" s="2"/>
      <c r="AF10" s="2"/>
      <c r="AG10" s="2"/>
      <c r="AH10" s="4"/>
      <c r="AI10" s="4"/>
      <c r="AJ10" s="4"/>
      <c r="AK10" s="4"/>
      <c r="AL10" s="61">
        <f>データ!$U$6</f>
        <v>61938</v>
      </c>
      <c r="AM10" s="61"/>
      <c r="AN10" s="61"/>
      <c r="AO10" s="61"/>
      <c r="AP10" s="61"/>
      <c r="AQ10" s="61"/>
      <c r="AR10" s="61"/>
      <c r="AS10" s="61"/>
      <c r="AT10" s="52">
        <f>データ!$V$6</f>
        <v>46.63</v>
      </c>
      <c r="AU10" s="53"/>
      <c r="AV10" s="53"/>
      <c r="AW10" s="53"/>
      <c r="AX10" s="53"/>
      <c r="AY10" s="53"/>
      <c r="AZ10" s="53"/>
      <c r="BA10" s="53"/>
      <c r="BB10" s="54">
        <f>データ!$W$6</f>
        <v>1328.29</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111</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110</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cosBNy09sJ/IT673gmqdODsJSXvXUduATOSM+WozV2IjBfeUPwS23eT6bTVG4Q9wy2d5DyxCh1iU7PpUXrcUA==" saltValue="Ca6MmjbkE7dKfWoMrNJ5U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27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52</v>
      </c>
      <c r="B4" s="31"/>
      <c r="C4" s="31"/>
      <c r="D4" s="31"/>
      <c r="E4" s="31"/>
      <c r="F4" s="31"/>
      <c r="G4" s="31"/>
      <c r="H4" s="91"/>
      <c r="I4" s="92"/>
      <c r="J4" s="92"/>
      <c r="K4" s="92"/>
      <c r="L4" s="92"/>
      <c r="M4" s="92"/>
      <c r="N4" s="92"/>
      <c r="O4" s="92"/>
      <c r="P4" s="92"/>
      <c r="Q4" s="92"/>
      <c r="R4" s="92"/>
      <c r="S4" s="92"/>
      <c r="T4" s="92"/>
      <c r="U4" s="92"/>
      <c r="V4" s="92"/>
      <c r="W4" s="93"/>
      <c r="X4" s="87" t="s">
        <v>53</v>
      </c>
      <c r="Y4" s="87"/>
      <c r="Z4" s="87"/>
      <c r="AA4" s="87"/>
      <c r="AB4" s="87"/>
      <c r="AC4" s="87"/>
      <c r="AD4" s="87"/>
      <c r="AE4" s="87"/>
      <c r="AF4" s="87"/>
      <c r="AG4" s="87"/>
      <c r="AH4" s="87"/>
      <c r="AI4" s="87" t="s">
        <v>54</v>
      </c>
      <c r="AJ4" s="87"/>
      <c r="AK4" s="87"/>
      <c r="AL4" s="87"/>
      <c r="AM4" s="87"/>
      <c r="AN4" s="87"/>
      <c r="AO4" s="87"/>
      <c r="AP4" s="87"/>
      <c r="AQ4" s="87"/>
      <c r="AR4" s="87"/>
      <c r="AS4" s="87"/>
      <c r="AT4" s="87" t="s">
        <v>55</v>
      </c>
      <c r="AU4" s="87"/>
      <c r="AV4" s="87"/>
      <c r="AW4" s="87"/>
      <c r="AX4" s="87"/>
      <c r="AY4" s="87"/>
      <c r="AZ4" s="87"/>
      <c r="BA4" s="87"/>
      <c r="BB4" s="87"/>
      <c r="BC4" s="87"/>
      <c r="BD4" s="87"/>
      <c r="BE4" s="87" t="s">
        <v>56</v>
      </c>
      <c r="BF4" s="87"/>
      <c r="BG4" s="87"/>
      <c r="BH4" s="87"/>
      <c r="BI4" s="87"/>
      <c r="BJ4" s="87"/>
      <c r="BK4" s="87"/>
      <c r="BL4" s="87"/>
      <c r="BM4" s="87"/>
      <c r="BN4" s="87"/>
      <c r="BO4" s="87"/>
      <c r="BP4" s="87" t="s">
        <v>57</v>
      </c>
      <c r="BQ4" s="87"/>
      <c r="BR4" s="87"/>
      <c r="BS4" s="87"/>
      <c r="BT4" s="87"/>
      <c r="BU4" s="87"/>
      <c r="BV4" s="87"/>
      <c r="BW4" s="87"/>
      <c r="BX4" s="87"/>
      <c r="BY4" s="87"/>
      <c r="BZ4" s="87"/>
      <c r="CA4" s="87" t="s">
        <v>58</v>
      </c>
      <c r="CB4" s="87"/>
      <c r="CC4" s="87"/>
      <c r="CD4" s="87"/>
      <c r="CE4" s="87"/>
      <c r="CF4" s="87"/>
      <c r="CG4" s="87"/>
      <c r="CH4" s="87"/>
      <c r="CI4" s="87"/>
      <c r="CJ4" s="87"/>
      <c r="CK4" s="87"/>
      <c r="CL4" s="87" t="s">
        <v>59</v>
      </c>
      <c r="CM4" s="87"/>
      <c r="CN4" s="87"/>
      <c r="CO4" s="87"/>
      <c r="CP4" s="87"/>
      <c r="CQ4" s="87"/>
      <c r="CR4" s="87"/>
      <c r="CS4" s="87"/>
      <c r="CT4" s="87"/>
      <c r="CU4" s="87"/>
      <c r="CV4" s="87"/>
      <c r="CW4" s="87" t="s">
        <v>60</v>
      </c>
      <c r="CX4" s="87"/>
      <c r="CY4" s="87"/>
      <c r="CZ4" s="87"/>
      <c r="DA4" s="87"/>
      <c r="DB4" s="87"/>
      <c r="DC4" s="87"/>
      <c r="DD4" s="87"/>
      <c r="DE4" s="87"/>
      <c r="DF4" s="87"/>
      <c r="DG4" s="87"/>
      <c r="DH4" s="87" t="s">
        <v>61</v>
      </c>
      <c r="DI4" s="87"/>
      <c r="DJ4" s="87"/>
      <c r="DK4" s="87"/>
      <c r="DL4" s="87"/>
      <c r="DM4" s="87"/>
      <c r="DN4" s="87"/>
      <c r="DO4" s="87"/>
      <c r="DP4" s="87"/>
      <c r="DQ4" s="87"/>
      <c r="DR4" s="87"/>
      <c r="DS4" s="87" t="s">
        <v>62</v>
      </c>
      <c r="DT4" s="87"/>
      <c r="DU4" s="87"/>
      <c r="DV4" s="87"/>
      <c r="DW4" s="87"/>
      <c r="DX4" s="87"/>
      <c r="DY4" s="87"/>
      <c r="DZ4" s="87"/>
      <c r="EA4" s="87"/>
      <c r="EB4" s="87"/>
      <c r="EC4" s="87"/>
      <c r="ED4" s="87" t="s">
        <v>63</v>
      </c>
      <c r="EE4" s="87"/>
      <c r="EF4" s="87"/>
      <c r="EG4" s="87"/>
      <c r="EH4" s="87"/>
      <c r="EI4" s="87"/>
      <c r="EJ4" s="87"/>
      <c r="EK4" s="87"/>
      <c r="EL4" s="87"/>
      <c r="EM4" s="87"/>
      <c r="EN4" s="87"/>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2019</v>
      </c>
      <c r="C6" s="34">
        <f t="shared" ref="C6:W6" si="3">C7</f>
        <v>472107</v>
      </c>
      <c r="D6" s="34">
        <f t="shared" si="3"/>
        <v>46</v>
      </c>
      <c r="E6" s="34">
        <f t="shared" si="3"/>
        <v>1</v>
      </c>
      <c r="F6" s="34">
        <f t="shared" si="3"/>
        <v>0</v>
      </c>
      <c r="G6" s="34">
        <f t="shared" si="3"/>
        <v>1</v>
      </c>
      <c r="H6" s="34" t="str">
        <f t="shared" si="3"/>
        <v>沖縄県　糸満市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94.2</v>
      </c>
      <c r="P6" s="35">
        <f t="shared" si="3"/>
        <v>100</v>
      </c>
      <c r="Q6" s="35">
        <f t="shared" si="3"/>
        <v>3483</v>
      </c>
      <c r="R6" s="35">
        <f t="shared" si="3"/>
        <v>62191</v>
      </c>
      <c r="S6" s="35">
        <f t="shared" si="3"/>
        <v>46.63</v>
      </c>
      <c r="T6" s="35">
        <f t="shared" si="3"/>
        <v>1333.71</v>
      </c>
      <c r="U6" s="35">
        <f t="shared" si="3"/>
        <v>61938</v>
      </c>
      <c r="V6" s="35">
        <f t="shared" si="3"/>
        <v>46.63</v>
      </c>
      <c r="W6" s="35">
        <f t="shared" si="3"/>
        <v>1328.29</v>
      </c>
      <c r="X6" s="36">
        <f>IF(X7="",NA(),X7)</f>
        <v>111.31</v>
      </c>
      <c r="Y6" s="36">
        <f t="shared" ref="Y6:AG6" si="4">IF(Y7="",NA(),Y7)</f>
        <v>110.97</v>
      </c>
      <c r="Z6" s="36">
        <f t="shared" si="4"/>
        <v>111.85</v>
      </c>
      <c r="AA6" s="36">
        <f t="shared" si="4"/>
        <v>106.78</v>
      </c>
      <c r="AB6" s="36">
        <f t="shared" si="4"/>
        <v>110.98</v>
      </c>
      <c r="AC6" s="36">
        <f t="shared" si="4"/>
        <v>112.69</v>
      </c>
      <c r="AD6" s="36">
        <f t="shared" si="4"/>
        <v>113.16</v>
      </c>
      <c r="AE6" s="36">
        <f t="shared" si="4"/>
        <v>112.15</v>
      </c>
      <c r="AF6" s="36">
        <f t="shared" si="4"/>
        <v>111.44</v>
      </c>
      <c r="AG6" s="36">
        <f t="shared" si="4"/>
        <v>111.17</v>
      </c>
      <c r="AH6" s="35" t="str">
        <f>IF(AH7="","",IF(AH7="-","【-】","【"&amp;SUBSTITUTE(TEXT(AH7,"#,##0.00"),"-","△")&amp;"】"))</f>
        <v>【112.01】</v>
      </c>
      <c r="AI6" s="35">
        <f>IF(AI7="",NA(),AI7)</f>
        <v>0</v>
      </c>
      <c r="AJ6" s="35">
        <f t="shared" ref="AJ6:AR6" si="5">IF(AJ7="",NA(),AJ7)</f>
        <v>0</v>
      </c>
      <c r="AK6" s="35">
        <f t="shared" si="5"/>
        <v>0</v>
      </c>
      <c r="AL6" s="35">
        <f t="shared" si="5"/>
        <v>0</v>
      </c>
      <c r="AM6" s="35">
        <f t="shared" si="5"/>
        <v>0</v>
      </c>
      <c r="AN6" s="36">
        <f t="shared" si="5"/>
        <v>0.54</v>
      </c>
      <c r="AO6" s="36">
        <f t="shared" si="5"/>
        <v>0.68</v>
      </c>
      <c r="AP6" s="36">
        <f t="shared" si="5"/>
        <v>1</v>
      </c>
      <c r="AQ6" s="36">
        <f t="shared" si="5"/>
        <v>1.03</v>
      </c>
      <c r="AR6" s="36">
        <f t="shared" si="5"/>
        <v>0.78</v>
      </c>
      <c r="AS6" s="35" t="str">
        <f>IF(AS7="","",IF(AS7="-","【-】","【"&amp;SUBSTITUTE(TEXT(AS7,"#,##0.00"),"-","△")&amp;"】"))</f>
        <v>【1.08】</v>
      </c>
      <c r="AT6" s="36">
        <f>IF(AT7="",NA(),AT7)</f>
        <v>1211.1400000000001</v>
      </c>
      <c r="AU6" s="36">
        <f t="shared" ref="AU6:BC6" si="6">IF(AU7="",NA(),AU7)</f>
        <v>1364.53</v>
      </c>
      <c r="AV6" s="36">
        <f t="shared" si="6"/>
        <v>1220.1099999999999</v>
      </c>
      <c r="AW6" s="36">
        <f t="shared" si="6"/>
        <v>606.57000000000005</v>
      </c>
      <c r="AX6" s="36">
        <f t="shared" si="6"/>
        <v>613.1</v>
      </c>
      <c r="AY6" s="36">
        <f t="shared" si="6"/>
        <v>346.59</v>
      </c>
      <c r="AZ6" s="36">
        <f t="shared" si="6"/>
        <v>357.82</v>
      </c>
      <c r="BA6" s="36">
        <f t="shared" si="6"/>
        <v>355.5</v>
      </c>
      <c r="BB6" s="36">
        <f t="shared" si="6"/>
        <v>349.83</v>
      </c>
      <c r="BC6" s="36">
        <f t="shared" si="6"/>
        <v>360.86</v>
      </c>
      <c r="BD6" s="35" t="str">
        <f>IF(BD7="","",IF(BD7="-","【-】","【"&amp;SUBSTITUTE(TEXT(BD7,"#,##0.00"),"-","△")&amp;"】"))</f>
        <v>【264.97】</v>
      </c>
      <c r="BE6" s="36">
        <f>IF(BE7="",NA(),BE7)</f>
        <v>30.4</v>
      </c>
      <c r="BF6" s="36">
        <f t="shared" ref="BF6:BN6" si="7">IF(BF7="",NA(),BF7)</f>
        <v>26.82</v>
      </c>
      <c r="BG6" s="36">
        <f t="shared" si="7"/>
        <v>22.92</v>
      </c>
      <c r="BH6" s="36">
        <f t="shared" si="7"/>
        <v>19.86</v>
      </c>
      <c r="BI6" s="36">
        <f t="shared" si="7"/>
        <v>17.07</v>
      </c>
      <c r="BJ6" s="36">
        <f t="shared" si="7"/>
        <v>312.02999999999997</v>
      </c>
      <c r="BK6" s="36">
        <f t="shared" si="7"/>
        <v>307.45999999999998</v>
      </c>
      <c r="BL6" s="36">
        <f t="shared" si="7"/>
        <v>312.58</v>
      </c>
      <c r="BM6" s="36">
        <f t="shared" si="7"/>
        <v>314.87</v>
      </c>
      <c r="BN6" s="36">
        <f t="shared" si="7"/>
        <v>309.27999999999997</v>
      </c>
      <c r="BO6" s="35" t="str">
        <f>IF(BO7="","",IF(BO7="-","【-】","【"&amp;SUBSTITUTE(TEXT(BO7,"#,##0.00"),"-","△")&amp;"】"))</f>
        <v>【266.61】</v>
      </c>
      <c r="BP6" s="36">
        <f>IF(BP7="",NA(),BP7)</f>
        <v>106.85</v>
      </c>
      <c r="BQ6" s="36">
        <f t="shared" ref="BQ6:BY6" si="8">IF(BQ7="",NA(),BQ7)</f>
        <v>107.4</v>
      </c>
      <c r="BR6" s="36">
        <f t="shared" si="8"/>
        <v>108.84</v>
      </c>
      <c r="BS6" s="36">
        <f t="shared" si="8"/>
        <v>102.39</v>
      </c>
      <c r="BT6" s="36">
        <f t="shared" si="8"/>
        <v>107.73</v>
      </c>
      <c r="BU6" s="36">
        <f t="shared" si="8"/>
        <v>105.71</v>
      </c>
      <c r="BV6" s="36">
        <f t="shared" si="8"/>
        <v>106.01</v>
      </c>
      <c r="BW6" s="36">
        <f t="shared" si="8"/>
        <v>104.57</v>
      </c>
      <c r="BX6" s="36">
        <f t="shared" si="8"/>
        <v>103.54</v>
      </c>
      <c r="BY6" s="36">
        <f t="shared" si="8"/>
        <v>103.32</v>
      </c>
      <c r="BZ6" s="35" t="str">
        <f>IF(BZ7="","",IF(BZ7="-","【-】","【"&amp;SUBSTITUTE(TEXT(BZ7,"#,##0.00"),"-","△")&amp;"】"))</f>
        <v>【103.24】</v>
      </c>
      <c r="CA6" s="36">
        <f>IF(CA7="",NA(),CA7)</f>
        <v>185.91</v>
      </c>
      <c r="CB6" s="36">
        <f t="shared" ref="CB6:CJ6" si="9">IF(CB7="",NA(),CB7)</f>
        <v>184.62</v>
      </c>
      <c r="CC6" s="36">
        <f t="shared" si="9"/>
        <v>183.23</v>
      </c>
      <c r="CD6" s="36">
        <f t="shared" si="9"/>
        <v>194.51</v>
      </c>
      <c r="CE6" s="36">
        <f t="shared" si="9"/>
        <v>184.12</v>
      </c>
      <c r="CF6" s="36">
        <f t="shared" si="9"/>
        <v>162.15</v>
      </c>
      <c r="CG6" s="36">
        <f t="shared" si="9"/>
        <v>162.24</v>
      </c>
      <c r="CH6" s="36">
        <f t="shared" si="9"/>
        <v>165.47</v>
      </c>
      <c r="CI6" s="36">
        <f t="shared" si="9"/>
        <v>167.46</v>
      </c>
      <c r="CJ6" s="36">
        <f t="shared" si="9"/>
        <v>168.56</v>
      </c>
      <c r="CK6" s="35" t="str">
        <f>IF(CK7="","",IF(CK7="-","【-】","【"&amp;SUBSTITUTE(TEXT(CK7,"#,##0.00"),"-","△")&amp;"】"))</f>
        <v>【168.38】</v>
      </c>
      <c r="CL6" s="36">
        <f>IF(CL7="",NA(),CL7)</f>
        <v>71.010000000000005</v>
      </c>
      <c r="CM6" s="36">
        <f t="shared" ref="CM6:CU6" si="10">IF(CM7="",NA(),CM7)</f>
        <v>71.39</v>
      </c>
      <c r="CN6" s="36">
        <f t="shared" si="10"/>
        <v>73.56</v>
      </c>
      <c r="CO6" s="36">
        <f t="shared" si="10"/>
        <v>76.63</v>
      </c>
      <c r="CP6" s="36">
        <f t="shared" si="10"/>
        <v>74.91</v>
      </c>
      <c r="CQ6" s="36">
        <f t="shared" si="10"/>
        <v>59.34</v>
      </c>
      <c r="CR6" s="36">
        <f t="shared" si="10"/>
        <v>59.11</v>
      </c>
      <c r="CS6" s="36">
        <f t="shared" si="10"/>
        <v>59.74</v>
      </c>
      <c r="CT6" s="36">
        <f t="shared" si="10"/>
        <v>59.46</v>
      </c>
      <c r="CU6" s="36">
        <f t="shared" si="10"/>
        <v>59.51</v>
      </c>
      <c r="CV6" s="35" t="str">
        <f>IF(CV7="","",IF(CV7="-","【-】","【"&amp;SUBSTITUTE(TEXT(CV7,"#,##0.00"),"-","△")&amp;"】"))</f>
        <v>【60.00】</v>
      </c>
      <c r="CW6" s="36">
        <f>IF(CW7="",NA(),CW7)</f>
        <v>97.38</v>
      </c>
      <c r="CX6" s="36">
        <f t="shared" ref="CX6:DF6" si="11">IF(CX7="",NA(),CX7)</f>
        <v>97.84</v>
      </c>
      <c r="CY6" s="36">
        <f t="shared" si="11"/>
        <v>97.17</v>
      </c>
      <c r="CZ6" s="36">
        <f t="shared" si="11"/>
        <v>92.86</v>
      </c>
      <c r="DA6" s="36">
        <f t="shared" si="11"/>
        <v>94.93</v>
      </c>
      <c r="DB6" s="36">
        <f t="shared" si="11"/>
        <v>87.74</v>
      </c>
      <c r="DC6" s="36">
        <f t="shared" si="11"/>
        <v>87.91</v>
      </c>
      <c r="DD6" s="36">
        <f t="shared" si="11"/>
        <v>87.28</v>
      </c>
      <c r="DE6" s="36">
        <f t="shared" si="11"/>
        <v>87.41</v>
      </c>
      <c r="DF6" s="36">
        <f t="shared" si="11"/>
        <v>87.08</v>
      </c>
      <c r="DG6" s="35" t="str">
        <f>IF(DG7="","",IF(DG7="-","【-】","【"&amp;SUBSTITUTE(TEXT(DG7,"#,##0.00"),"-","△")&amp;"】"))</f>
        <v>【89.80】</v>
      </c>
      <c r="DH6" s="36">
        <f>IF(DH7="",NA(),DH7)</f>
        <v>51.46</v>
      </c>
      <c r="DI6" s="36">
        <f t="shared" ref="DI6:DQ6" si="12">IF(DI7="",NA(),DI7)</f>
        <v>52.92</v>
      </c>
      <c r="DJ6" s="36">
        <f t="shared" si="12"/>
        <v>55.16</v>
      </c>
      <c r="DK6" s="36">
        <f t="shared" si="12"/>
        <v>56.13</v>
      </c>
      <c r="DL6" s="36">
        <f t="shared" si="12"/>
        <v>55.79</v>
      </c>
      <c r="DM6" s="36">
        <f t="shared" si="12"/>
        <v>46.27</v>
      </c>
      <c r="DN6" s="36">
        <f t="shared" si="12"/>
        <v>46.88</v>
      </c>
      <c r="DO6" s="36">
        <f t="shared" si="12"/>
        <v>46.94</v>
      </c>
      <c r="DP6" s="36">
        <f t="shared" si="12"/>
        <v>47.62</v>
      </c>
      <c r="DQ6" s="36">
        <f t="shared" si="12"/>
        <v>48.55</v>
      </c>
      <c r="DR6" s="35" t="str">
        <f>IF(DR7="","",IF(DR7="-","【-】","【"&amp;SUBSTITUTE(TEXT(DR7,"#,##0.00"),"-","△")&amp;"】"))</f>
        <v>【49.59】</v>
      </c>
      <c r="DS6" s="35">
        <f>IF(DS7="",NA(),DS7)</f>
        <v>0</v>
      </c>
      <c r="DT6" s="35">
        <f t="shared" ref="DT6:EB6" si="13">IF(DT7="",NA(),DT7)</f>
        <v>0</v>
      </c>
      <c r="DU6" s="35">
        <f t="shared" si="13"/>
        <v>0</v>
      </c>
      <c r="DV6" s="35">
        <f t="shared" si="13"/>
        <v>0</v>
      </c>
      <c r="DW6" s="36">
        <f t="shared" si="13"/>
        <v>10.53</v>
      </c>
      <c r="DX6" s="36">
        <f t="shared" si="13"/>
        <v>10.93</v>
      </c>
      <c r="DY6" s="36">
        <f t="shared" si="13"/>
        <v>13.39</v>
      </c>
      <c r="DZ6" s="36">
        <f t="shared" si="13"/>
        <v>14.48</v>
      </c>
      <c r="EA6" s="36">
        <f t="shared" si="13"/>
        <v>16.27</v>
      </c>
      <c r="EB6" s="36">
        <f t="shared" si="13"/>
        <v>17.11</v>
      </c>
      <c r="EC6" s="35" t="str">
        <f>IF(EC7="","",IF(EC7="-","【-】","【"&amp;SUBSTITUTE(TEXT(EC7,"#,##0.00"),"-","△")&amp;"】"))</f>
        <v>【19.44】</v>
      </c>
      <c r="ED6" s="35">
        <f>IF(ED7="",NA(),ED7)</f>
        <v>0</v>
      </c>
      <c r="EE6" s="35">
        <f t="shared" ref="EE6:EM6" si="14">IF(EE7="",NA(),EE7)</f>
        <v>0</v>
      </c>
      <c r="EF6" s="35">
        <f t="shared" si="14"/>
        <v>0</v>
      </c>
      <c r="EG6" s="35">
        <f t="shared" si="14"/>
        <v>0</v>
      </c>
      <c r="EH6" s="36">
        <f t="shared" si="14"/>
        <v>0.86</v>
      </c>
      <c r="EI6" s="36">
        <f t="shared" si="14"/>
        <v>0.71</v>
      </c>
      <c r="EJ6" s="36">
        <f t="shared" si="14"/>
        <v>0.71</v>
      </c>
      <c r="EK6" s="36">
        <f t="shared" si="14"/>
        <v>0.75</v>
      </c>
      <c r="EL6" s="36">
        <f t="shared" si="14"/>
        <v>0.63</v>
      </c>
      <c r="EM6" s="36">
        <f t="shared" si="14"/>
        <v>0.63</v>
      </c>
      <c r="EN6" s="35" t="str">
        <f>IF(EN7="","",IF(EN7="-","【-】","【"&amp;SUBSTITUTE(TEXT(EN7,"#,##0.00"),"-","△")&amp;"】"))</f>
        <v>【0.68】</v>
      </c>
    </row>
    <row r="7" spans="1:144" s="37" customFormat="1" x14ac:dyDescent="0.15">
      <c r="A7" s="29"/>
      <c r="B7" s="38">
        <v>2019</v>
      </c>
      <c r="C7" s="38">
        <v>472107</v>
      </c>
      <c r="D7" s="38">
        <v>46</v>
      </c>
      <c r="E7" s="38">
        <v>1</v>
      </c>
      <c r="F7" s="38">
        <v>0</v>
      </c>
      <c r="G7" s="38">
        <v>1</v>
      </c>
      <c r="H7" s="38" t="s">
        <v>92</v>
      </c>
      <c r="I7" s="38" t="s">
        <v>93</v>
      </c>
      <c r="J7" s="38" t="s">
        <v>94</v>
      </c>
      <c r="K7" s="38" t="s">
        <v>95</v>
      </c>
      <c r="L7" s="38" t="s">
        <v>96</v>
      </c>
      <c r="M7" s="38" t="s">
        <v>97</v>
      </c>
      <c r="N7" s="39" t="s">
        <v>98</v>
      </c>
      <c r="O7" s="39">
        <v>94.2</v>
      </c>
      <c r="P7" s="39">
        <v>100</v>
      </c>
      <c r="Q7" s="39">
        <v>3483</v>
      </c>
      <c r="R7" s="39">
        <v>62191</v>
      </c>
      <c r="S7" s="39">
        <v>46.63</v>
      </c>
      <c r="T7" s="39">
        <v>1333.71</v>
      </c>
      <c r="U7" s="39">
        <v>61938</v>
      </c>
      <c r="V7" s="39">
        <v>46.63</v>
      </c>
      <c r="W7" s="39">
        <v>1328.29</v>
      </c>
      <c r="X7" s="39">
        <v>111.31</v>
      </c>
      <c r="Y7" s="39">
        <v>110.97</v>
      </c>
      <c r="Z7" s="39">
        <v>111.85</v>
      </c>
      <c r="AA7" s="39">
        <v>106.78</v>
      </c>
      <c r="AB7" s="39">
        <v>110.98</v>
      </c>
      <c r="AC7" s="39">
        <v>112.69</v>
      </c>
      <c r="AD7" s="39">
        <v>113.16</v>
      </c>
      <c r="AE7" s="39">
        <v>112.15</v>
      </c>
      <c r="AF7" s="39">
        <v>111.44</v>
      </c>
      <c r="AG7" s="39">
        <v>111.17</v>
      </c>
      <c r="AH7" s="39">
        <v>112.01</v>
      </c>
      <c r="AI7" s="39">
        <v>0</v>
      </c>
      <c r="AJ7" s="39">
        <v>0</v>
      </c>
      <c r="AK7" s="39">
        <v>0</v>
      </c>
      <c r="AL7" s="39">
        <v>0</v>
      </c>
      <c r="AM7" s="39">
        <v>0</v>
      </c>
      <c r="AN7" s="39">
        <v>0.54</v>
      </c>
      <c r="AO7" s="39">
        <v>0.68</v>
      </c>
      <c r="AP7" s="39">
        <v>1</v>
      </c>
      <c r="AQ7" s="39">
        <v>1.03</v>
      </c>
      <c r="AR7" s="39">
        <v>0.78</v>
      </c>
      <c r="AS7" s="39">
        <v>1.08</v>
      </c>
      <c r="AT7" s="39">
        <v>1211.1400000000001</v>
      </c>
      <c r="AU7" s="39">
        <v>1364.53</v>
      </c>
      <c r="AV7" s="39">
        <v>1220.1099999999999</v>
      </c>
      <c r="AW7" s="39">
        <v>606.57000000000005</v>
      </c>
      <c r="AX7" s="39">
        <v>613.1</v>
      </c>
      <c r="AY7" s="39">
        <v>346.59</v>
      </c>
      <c r="AZ7" s="39">
        <v>357.82</v>
      </c>
      <c r="BA7" s="39">
        <v>355.5</v>
      </c>
      <c r="BB7" s="39">
        <v>349.83</v>
      </c>
      <c r="BC7" s="39">
        <v>360.86</v>
      </c>
      <c r="BD7" s="39">
        <v>264.97000000000003</v>
      </c>
      <c r="BE7" s="39">
        <v>30.4</v>
      </c>
      <c r="BF7" s="39">
        <v>26.82</v>
      </c>
      <c r="BG7" s="39">
        <v>22.92</v>
      </c>
      <c r="BH7" s="39">
        <v>19.86</v>
      </c>
      <c r="BI7" s="39">
        <v>17.07</v>
      </c>
      <c r="BJ7" s="39">
        <v>312.02999999999997</v>
      </c>
      <c r="BK7" s="39">
        <v>307.45999999999998</v>
      </c>
      <c r="BL7" s="39">
        <v>312.58</v>
      </c>
      <c r="BM7" s="39">
        <v>314.87</v>
      </c>
      <c r="BN7" s="39">
        <v>309.27999999999997</v>
      </c>
      <c r="BO7" s="39">
        <v>266.61</v>
      </c>
      <c r="BP7" s="39">
        <v>106.85</v>
      </c>
      <c r="BQ7" s="39">
        <v>107.4</v>
      </c>
      <c r="BR7" s="39">
        <v>108.84</v>
      </c>
      <c r="BS7" s="39">
        <v>102.39</v>
      </c>
      <c r="BT7" s="39">
        <v>107.73</v>
      </c>
      <c r="BU7" s="39">
        <v>105.71</v>
      </c>
      <c r="BV7" s="39">
        <v>106.01</v>
      </c>
      <c r="BW7" s="39">
        <v>104.57</v>
      </c>
      <c r="BX7" s="39">
        <v>103.54</v>
      </c>
      <c r="BY7" s="39">
        <v>103.32</v>
      </c>
      <c r="BZ7" s="39">
        <v>103.24</v>
      </c>
      <c r="CA7" s="39">
        <v>185.91</v>
      </c>
      <c r="CB7" s="39">
        <v>184.62</v>
      </c>
      <c r="CC7" s="39">
        <v>183.23</v>
      </c>
      <c r="CD7" s="39">
        <v>194.51</v>
      </c>
      <c r="CE7" s="39">
        <v>184.12</v>
      </c>
      <c r="CF7" s="39">
        <v>162.15</v>
      </c>
      <c r="CG7" s="39">
        <v>162.24</v>
      </c>
      <c r="CH7" s="39">
        <v>165.47</v>
      </c>
      <c r="CI7" s="39">
        <v>167.46</v>
      </c>
      <c r="CJ7" s="39">
        <v>168.56</v>
      </c>
      <c r="CK7" s="39">
        <v>168.38</v>
      </c>
      <c r="CL7" s="39">
        <v>71.010000000000005</v>
      </c>
      <c r="CM7" s="39">
        <v>71.39</v>
      </c>
      <c r="CN7" s="39">
        <v>73.56</v>
      </c>
      <c r="CO7" s="39">
        <v>76.63</v>
      </c>
      <c r="CP7" s="39">
        <v>74.91</v>
      </c>
      <c r="CQ7" s="39">
        <v>59.34</v>
      </c>
      <c r="CR7" s="39">
        <v>59.11</v>
      </c>
      <c r="CS7" s="39">
        <v>59.74</v>
      </c>
      <c r="CT7" s="39">
        <v>59.46</v>
      </c>
      <c r="CU7" s="39">
        <v>59.51</v>
      </c>
      <c r="CV7" s="39">
        <v>60</v>
      </c>
      <c r="CW7" s="39">
        <v>97.38</v>
      </c>
      <c r="CX7" s="39">
        <v>97.84</v>
      </c>
      <c r="CY7" s="39">
        <v>97.17</v>
      </c>
      <c r="CZ7" s="39">
        <v>92.86</v>
      </c>
      <c r="DA7" s="39">
        <v>94.93</v>
      </c>
      <c r="DB7" s="39">
        <v>87.74</v>
      </c>
      <c r="DC7" s="39">
        <v>87.91</v>
      </c>
      <c r="DD7" s="39">
        <v>87.28</v>
      </c>
      <c r="DE7" s="39">
        <v>87.41</v>
      </c>
      <c r="DF7" s="39">
        <v>87.08</v>
      </c>
      <c r="DG7" s="39">
        <v>89.8</v>
      </c>
      <c r="DH7" s="39">
        <v>51.46</v>
      </c>
      <c r="DI7" s="39">
        <v>52.92</v>
      </c>
      <c r="DJ7" s="39">
        <v>55.16</v>
      </c>
      <c r="DK7" s="39">
        <v>56.13</v>
      </c>
      <c r="DL7" s="39">
        <v>55.79</v>
      </c>
      <c r="DM7" s="39">
        <v>46.27</v>
      </c>
      <c r="DN7" s="39">
        <v>46.88</v>
      </c>
      <c r="DO7" s="39">
        <v>46.94</v>
      </c>
      <c r="DP7" s="39">
        <v>47.62</v>
      </c>
      <c r="DQ7" s="39">
        <v>48.55</v>
      </c>
      <c r="DR7" s="39">
        <v>49.59</v>
      </c>
      <c r="DS7" s="39">
        <v>0</v>
      </c>
      <c r="DT7" s="39">
        <v>0</v>
      </c>
      <c r="DU7" s="39">
        <v>0</v>
      </c>
      <c r="DV7" s="39">
        <v>0</v>
      </c>
      <c r="DW7" s="39">
        <v>10.53</v>
      </c>
      <c r="DX7" s="39">
        <v>10.93</v>
      </c>
      <c r="DY7" s="39">
        <v>13.39</v>
      </c>
      <c r="DZ7" s="39">
        <v>14.48</v>
      </c>
      <c r="EA7" s="39">
        <v>16.27</v>
      </c>
      <c r="EB7" s="39">
        <v>17.11</v>
      </c>
      <c r="EC7" s="39">
        <v>19.440000000000001</v>
      </c>
      <c r="ED7" s="39">
        <v>0</v>
      </c>
      <c r="EE7" s="39">
        <v>0</v>
      </c>
      <c r="EF7" s="39">
        <v>0</v>
      </c>
      <c r="EG7" s="39">
        <v>0</v>
      </c>
      <c r="EH7" s="39">
        <v>0.86</v>
      </c>
      <c r="EI7" s="39">
        <v>0.71</v>
      </c>
      <c r="EJ7" s="39">
        <v>0.71</v>
      </c>
      <c r="EK7" s="39">
        <v>0.75</v>
      </c>
      <c r="EL7" s="39">
        <v>0.63</v>
      </c>
      <c r="EM7" s="39">
        <v>0.63</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104</v>
      </c>
    </row>
    <row r="12" spans="1:144" x14ac:dyDescent="0.15">
      <c r="B12">
        <v>1</v>
      </c>
      <c r="C12">
        <v>1</v>
      </c>
      <c r="D12">
        <v>1</v>
      </c>
      <c r="E12">
        <v>1</v>
      </c>
      <c r="F12">
        <v>1</v>
      </c>
      <c r="G12" t="s">
        <v>105</v>
      </c>
    </row>
    <row r="13" spans="1:144" x14ac:dyDescent="0.15">
      <c r="B13" t="s">
        <v>106</v>
      </c>
      <c r="C13" t="s">
        <v>106</v>
      </c>
      <c r="D13" t="s">
        <v>106</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2021-01-22T00:21:53Z</cp:lastPrinted>
  <dcterms:created xsi:type="dcterms:W3CDTF">2020-12-04T02:17:13Z</dcterms:created>
  <dcterms:modified xsi:type="dcterms:W3CDTF">2021-01-25T02:41:22Z</dcterms:modified>
  <cp:category/>
</cp:coreProperties>
</file>