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d\《公表》　公営企業に係る「経営比較分析表」の分析等について\令和元年度　公営企業に係る経営比較分析表（平成30年度決算）の分析等について\"/>
    </mc:Choice>
  </mc:AlternateContent>
  <xr:revisionPtr revIDLastSave="0" documentId="13_ncr:1_{F101C51C-A3B7-46E7-9570-1622ED0C2613}" xr6:coauthVersionLast="36" xr6:coauthVersionMax="36" xr10:uidLastSave="{00000000-0000-0000-0000-000000000000}"/>
  <workbookProtection workbookAlgorithmName="SHA-512" workbookHashValue="qFlc2QS8NS0Ws+cGjvSt/ihgaGVqV1jDTzPo0xjZ89PSwD+Unx5irlEdBL1aM9iFYeJJFMAlApLz26K7XTfVHA==" workbookSaltValue="qm5T4E+pSIYuhJcv7ytG+w==" workbookSpinCount="100000" lockStructure="1"/>
  <bookViews>
    <workbookView xWindow="0" yWindow="0" windowWidth="19560" windowHeight="8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BB10" i="4"/>
  <c r="W10" i="4"/>
  <c r="I10" i="4"/>
  <c r="B10" i="4"/>
  <c r="BB8" i="4"/>
  <c r="W8" i="4"/>
  <c r="P8" i="4"/>
  <c r="B8" i="4"/>
  <c r="B6" i="4"/>
</calcChain>
</file>

<file path=xl/sharedStrings.xml><?xml version="1.0" encoding="utf-8"?>
<sst xmlns="http://schemas.openxmlformats.org/spreadsheetml/2006/main" count="272" uniqueCount="115">
  <si>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</si>
  <si>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</si>
  <si>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</si>
  <si>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</si>
  <si>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</si>
  <si>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</si>
  <si>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</si>
  <si>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</si>
  <si>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</si>
  <si>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</si>
  <si>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</si>
  <si>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</si>
  <si>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</si>
  <si>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</si>
  <si>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</si>
  <si>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</si>
  <si>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</si>
  <si>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</si>
  <si>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</si>
  <si>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</si>
  <si>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</si>
  <si>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</si>
  <si>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</si>
  <si>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</si>
  <si>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</si>
  <si>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</si>
  <si>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</si>
  <si>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</si>
  <si>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</si>
  <si>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</si>
  <si>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</si>
  <si>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</si>
  <si>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</si>
  <si>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</si>
  <si>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</si>
  <si>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</si>
  <si>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</si>
  <si>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</si>
  <si>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</si>
  <si>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</si>
  <si>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</si>
  <si>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</si>
  <si>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</si>
  <si>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</si>
  <si>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</si>
  <si>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</si>
  <si>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</si>
  <si>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</si>
  <si>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</si>
  <si>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</si>
  <si>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</si>
  <si>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</si>
  <si>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</si>
  <si>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</si>
  <si>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</si>
  <si>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</si>
  <si>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</si>
  <si>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</si>
  <si>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</si>
  <si>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</si>
  <si>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</si>
  <si>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</si>
  <si>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</si>
  <si>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</si>
  <si>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</si>
  <si>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</si>
  <si>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</si>
  <si>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</si>
  <si>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</si>
  <si>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</si>
  <si>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</si>
  <si>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</si>
  <si>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</si>
  <si>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</si>
  <si>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</si>
  <si>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</si>
  <si>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</si>
  <si>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</si>
  <si>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</si>
  <si>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</si>
  <si>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</si>
  <si>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</si>
  <si>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</si>
  <si>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</si>
  <si>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</si>
  <si>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</si>
  <si>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</si>
  <si>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</si>
  <si>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</si>
  <si>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</si>
  <si>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</si>
  <si>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</si>
  <si>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</si>
  <si>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</si>
  <si>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</si>
  <si>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</si>
  <si>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</si>
  <si>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</si>
  <si>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</si>
  <si>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</si>
  <si>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</si>
  <si>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</si>
  <si>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</si>
  <si>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</si>
  <si>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</si>
  <si>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</si>
  <si>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</si>
  <si>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</si>
  <si>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</si>
  <si>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</si>
  <si>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</si>
  <si>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経常収支が黒字である１００％を上回り、⑤料金回収率（給水に係る費用と水道料金収入の比率で100％以上が適正）でも１００％を上回っています。しかし、本年度は営業損失に転じ営業外収支益により黒字となっています。前年度に比べ給水収益は増加していますが、施設維持費用が前年度より増えたことで前年度に比べ比率が減少しました。
　②累積欠損金比率は本年度もゼロとなり、複数年にわたって累積した損失がないことが分かります。
　③流動比率は、短期的（１年以内）な債務に対する支払い能力を表しており前年度に比べ６１．２５ポイント増加し健全な結果となりました。１００％を上回り、現金がない事により”1年以内に支払わなければならない負債”がないことが分かります。主な要因は、業務活動によるキャッシュの増及び投資活動によるキャッシュの減少幅が縮小したことによります。
　④企業債残高対給水収益比率は、給水収益に対する企業債残高の割合を表します。本市は他事業体に比べ高い数値となっていますが、当該年度で元金償還額より借入額が少ない場合、前年度より減少します。本市は、沖縄本島から離れた島という地理的条件により受水ができず、取水施設・導水施設・浄水施設・送水施設・配水施設を有する必要があり、給水人口が５万人未満の水道料金収入で賄うことが困難であるため投資財源を企業債で賄う必要があります。
　⑥給水原価は、有収水量１㎥を供給するのに要した費用（原水を取水し、浄化したのち水道蛇口から１㎥の水を届けるのに要した費用）を表します。有収水量の増加に比べより費用の増加が影響し増加となりました。
　⑦施設利用率は、施設の利用状況と施設の規模が適正であるかを表します。一日の平均配水量と一日の配水能力の割合で表し、１００％に近いほど健全とされ、低いと施設の統廃合やダウンサイジング等の検討が考えられます。本年度は７１．７４％で全国平均及び類似団体平均値に比べ適正と考えます。
　⑧有収率は、施設の稼動によりどれくらいの収益を得ているかを表し、浄水場からの配水量と水道料金で得た有収水量の割合になります。値は１００％に近いほど健全ですが、全国平均及び類似団体平均値より下回り、前年度に比べ２．７９ポイント改善しています。有収率は、主に一次側（量水器の流入側までの区間）の漏水や配水管工事等による無効水量が影響します。</t>
    <rPh sb="83" eb="86">
      <t>ホンネンド</t>
    </rPh>
    <rPh sb="87" eb="89">
      <t>エイギョウ</t>
    </rPh>
    <rPh sb="89" eb="91">
      <t>ソンシツ</t>
    </rPh>
    <rPh sb="92" eb="93">
      <t>テン</t>
    </rPh>
    <rPh sb="94" eb="97">
      <t>エイギョウガイ</t>
    </rPh>
    <rPh sb="97" eb="99">
      <t>シュウシ</t>
    </rPh>
    <rPh sb="99" eb="100">
      <t>エキ</t>
    </rPh>
    <rPh sb="103" eb="105">
      <t>クロジ</t>
    </rPh>
    <rPh sb="113" eb="116">
      <t>ゼンネンド</t>
    </rPh>
    <rPh sb="117" eb="118">
      <t>クラ</t>
    </rPh>
    <rPh sb="119" eb="121">
      <t>キュウスイ</t>
    </rPh>
    <rPh sb="121" eb="123">
      <t>シュウエキ</t>
    </rPh>
    <rPh sb="124" eb="126">
      <t>ゾウカ</t>
    </rPh>
    <rPh sb="133" eb="135">
      <t>シセツ</t>
    </rPh>
    <rPh sb="135" eb="137">
      <t>イジ</t>
    </rPh>
    <rPh sb="137" eb="139">
      <t>ヒヨウ</t>
    </rPh>
    <rPh sb="140" eb="143">
      <t>ゼンネンド</t>
    </rPh>
    <rPh sb="145" eb="146">
      <t>フ</t>
    </rPh>
    <rPh sb="151" eb="154">
      <t>ゼンネンド</t>
    </rPh>
    <rPh sb="155" eb="156">
      <t>クラ</t>
    </rPh>
    <rPh sb="157" eb="159">
      <t>ヒリツ</t>
    </rPh>
    <rPh sb="160" eb="162">
      <t>ゲンショウ</t>
    </rPh>
    <rPh sb="336" eb="338">
      <t>ギョウム</t>
    </rPh>
    <rPh sb="338" eb="340">
      <t>カツドウ</t>
    </rPh>
    <rPh sb="349" eb="350">
      <t>ゾウ</t>
    </rPh>
    <rPh sb="350" eb="351">
      <t>オヨ</t>
    </rPh>
    <rPh sb="352" eb="354">
      <t>トウシ</t>
    </rPh>
    <rPh sb="354" eb="356">
      <t>カツドウ</t>
    </rPh>
    <rPh sb="365" eb="368">
      <t>ゲンショウハバ</t>
    </rPh>
    <rPh sb="369" eb="371">
      <t>シュクショウ</t>
    </rPh>
    <rPh sb="443" eb="445">
      <t>トウガイ</t>
    </rPh>
    <rPh sb="445" eb="447">
      <t>ネンド</t>
    </rPh>
    <rPh sb="462" eb="464">
      <t>バアイ</t>
    </rPh>
    <rPh sb="501" eb="503">
      <t>ジュスイ</t>
    </rPh>
    <rPh sb="533" eb="534">
      <t>ユウ</t>
    </rPh>
    <rPh sb="536" eb="538">
      <t>ヒツヨウ</t>
    </rPh>
    <rPh sb="553" eb="555">
      <t>スイドウ</t>
    </rPh>
    <rPh sb="555" eb="557">
      <t>リョウキン</t>
    </rPh>
    <rPh sb="557" eb="559">
      <t>シュウニュウ</t>
    </rPh>
    <rPh sb="560" eb="561">
      <t>マカナ</t>
    </rPh>
    <rPh sb="565" eb="567">
      <t>コンナン</t>
    </rPh>
    <rPh sb="581" eb="582">
      <t>マカナ</t>
    </rPh>
    <rPh sb="583" eb="585">
      <t>ヒツヨウ</t>
    </rPh>
    <rPh sb="665" eb="666">
      <t>ゾウ</t>
    </rPh>
    <rPh sb="666" eb="667">
      <t>カ</t>
    </rPh>
    <rPh sb="668" eb="669">
      <t>クラ</t>
    </rPh>
    <rPh sb="675" eb="676">
      <t>ゾウ</t>
    </rPh>
    <rPh sb="676" eb="677">
      <t>カ</t>
    </rPh>
    <rPh sb="678" eb="680">
      <t>エイキョウ</t>
    </rPh>
    <rPh sb="681" eb="683">
      <t>ゾウカ</t>
    </rPh>
    <rPh sb="943" eb="945">
      <t>カイゼン</t>
    </rPh>
    <rPh sb="953" eb="954">
      <t>リツ</t>
    </rPh>
    <rPh sb="956" eb="957">
      <t>オモ</t>
    </rPh>
    <rPh sb="962" eb="963">
      <t>リョウ</t>
    </rPh>
    <rPh sb="963" eb="964">
      <t>スイ</t>
    </rPh>
    <rPh sb="964" eb="965">
      <t>キ</t>
    </rPh>
    <rPh sb="966" eb="968">
      <t>リュウニュウ</t>
    </rPh>
    <rPh sb="968" eb="969">
      <t>ガワ</t>
    </rPh>
    <rPh sb="972" eb="974">
      <t>クカン</t>
    </rPh>
    <rPh sb="979" eb="982">
      <t>ハイスイカン</t>
    </rPh>
    <rPh sb="982" eb="984">
      <t>コウジ</t>
    </rPh>
    <rPh sb="984" eb="985">
      <t>トウ</t>
    </rPh>
    <rPh sb="993" eb="995">
      <t>エイキョウ</t>
    </rPh>
    <phoneticPr fontId="4"/>
  </si>
  <si>
    <r>
      <rPr>
        <sz val="11"/>
        <color rgb="FFFF0000"/>
        <rFont val="ＭＳ ゴシック"/>
        <family val="3"/>
        <charset val="128"/>
      </rPr>
      <t>　①有形固定資産減価償却費率は、有形固定資産の老朽化度合いを表します。数値が高い場合は、法定耐用年数を経過した管路を多く保有していることになり、本市は、全国平均及び類似団体に比べ比率が高い結果となっています。
　②管路経年化率は、法定耐用年数を超えた管路延長の割合を表しています。前年度に比べ法定耐用年数を超えた管の割合が増加したことになります。本市は、全国平均及び類似団体に比べ比率が低い結果となっています。</t>
    </r>
    <r>
      <rPr>
        <sz val="11"/>
        <color theme="1"/>
        <rFont val="ＭＳ ゴシック"/>
        <family val="3"/>
        <charset val="128"/>
      </rPr>
      <t xml:space="preserve">
　</t>
    </r>
    <r>
      <rPr>
        <sz val="11"/>
        <color rgb="FFFF0000"/>
        <rFont val="ＭＳ ゴシック"/>
        <family val="3"/>
        <charset val="128"/>
      </rPr>
      <t xml:space="preserve">③管路更新率は、当該年度に更新した管路延長の割合を表す指標で管路の更新ペースや状況を判断でき、全国平均及び類似団体平均値に比べ低い結果となっています。
</t>
    </r>
    <rPh sb="87" eb="88">
      <t>クラ</t>
    </rPh>
    <rPh sb="89" eb="91">
      <t>ヒリツ</t>
    </rPh>
    <rPh sb="92" eb="93">
      <t>タカ</t>
    </rPh>
    <rPh sb="94" eb="96">
      <t>ケッカ</t>
    </rPh>
    <rPh sb="193" eb="194">
      <t>ヒク</t>
    </rPh>
    <rPh sb="195" eb="197">
      <t>ケッカ</t>
    </rPh>
    <rPh sb="249" eb="251">
      <t>ハンダン</t>
    </rPh>
    <phoneticPr fontId="4"/>
  </si>
  <si>
    <t>　本年度は、給水人口や入域観光客数の増加により水道料金収入の増加となりましたが、節水機器やペットボトル飲料水など嗜好品の増加、人口減少及び入域観光客数の推移動向を踏まえ、取水から給水までの施設の老朽化による費用増加が見込まれる事から、有収率の向上及び施設の維持管理・更新や財源確保の取組を強化する必要があります。</t>
    <rPh sb="1" eb="4">
      <t>ホンネンド</t>
    </rPh>
    <rPh sb="23" eb="25">
      <t>スイドウ</t>
    </rPh>
    <rPh sb="40" eb="42">
      <t>セッスイ</t>
    </rPh>
    <rPh sb="42" eb="44">
      <t>キキ</t>
    </rPh>
    <rPh sb="67" eb="68">
      <t>オヨ</t>
    </rPh>
    <rPh sb="69" eb="71">
      <t>ニュウイキ</t>
    </rPh>
    <rPh sb="71" eb="74">
      <t>カンコウキャク</t>
    </rPh>
    <rPh sb="74" eb="75">
      <t>スウ</t>
    </rPh>
    <rPh sb="76" eb="78">
      <t>スイイ</t>
    </rPh>
    <rPh sb="78" eb="80">
      <t>ドウコウ</t>
    </rPh>
    <rPh sb="81" eb="82">
      <t>フ</t>
    </rPh>
    <rPh sb="85" eb="87">
      <t>シュスイ</t>
    </rPh>
    <rPh sb="105" eb="106">
      <t>ゾウ</t>
    </rPh>
    <rPh sb="106" eb="107">
      <t>カ</t>
    </rPh>
    <rPh sb="108" eb="110">
      <t>ミコ</t>
    </rPh>
    <rPh sb="113" eb="114">
      <t>コト</t>
    </rPh>
    <rPh sb="121" eb="123">
      <t>コウジョウ</t>
    </rPh>
    <rPh sb="123" eb="124">
      <t>オヨ</t>
    </rPh>
    <rPh sb="128" eb="130">
      <t>イジ</t>
    </rPh>
    <rPh sb="130" eb="132">
      <t>カンリ</t>
    </rPh>
    <rPh sb="136" eb="138">
      <t>ザイゲン</t>
    </rPh>
    <rPh sb="138" eb="140">
      <t>カクホ</t>
    </rPh>
    <rPh sb="141" eb="143">
      <t>トリクミ</t>
    </rPh>
    <rPh sb="148" eb="150">
      <t>ヒツヨウ</t>
    </rPh>
    <phoneticPr fontId="4"/>
  </si>
  <si>
    <t xml:space="preserve">　①有形固定資産減価償却費率は、有形固定資産の老朽化度合いを表します。数値が高い場合は、法定耐用年数を経過した管路を多く保有していることになり、本市は、全国平均及び類似団体に比べ比率が高い結果となっています。
　②管路経年化率は、法定耐用年数を超えた管路延長の割合を表しています。前年度に比べ法定耐用年数を超えた管の割合が増加したことになります。本市は、全国平均及び類似団体に比べ比率が低い結果となっています。
　③管路更新率は、当該年度に更新した管路延長の割合を表す指標で管路の更新ペースや状況を判断でき、全国平均及び類似団体平均値に比べ低い結果となっています。
</t>
    <rPh sb="87" eb="88">
      <t>クラ</t>
    </rPh>
    <rPh sb="89" eb="91">
      <t>ヒリツ</t>
    </rPh>
    <rPh sb="92" eb="93">
      <t>タカ</t>
    </rPh>
    <rPh sb="94" eb="96">
      <t>ケッカ</t>
    </rPh>
    <rPh sb="193" eb="194">
      <t>ヒク</t>
    </rPh>
    <rPh sb="195" eb="197">
      <t>ケッカ</t>
    </rPh>
    <rPh sb="249" eb="251">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</si>
</sst>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c:v>
                </c:pt>
                <c:pt idx="1">
                  <c:v>0.08</c:v>
                </c:pt>
                <c:pt idx="2">
                  <c:v>0.17</c:v>
                </c:pt>
                <c:pt idx="3">
                  <c:v>0.13</c:v>
                </c:pt>
                <c:pt idx="4">
                  <c:v>0.28000000000000003</c:v>
                </c:pt>
              </c:numCache>
            </c:numRef>
          </c:val>
          <c:extLst>
            <c:ext xmlns:c16="http://schemas.microsoft.com/office/drawing/2014/chart" uri="{C3380CC4-5D6E-409C-BE32-E72D297353CC}">
              <c16:uniqueId val="{00000000-A3F1-4D69-B8B1-C1EB96D231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3F1-4D69-B8B1-C1EB96D231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73.91</c:v>
                </c:pt>
                <c:pt idx="1">
                  <c:v>75.38</c:v>
                </c:pt>
                <c:pt idx="2">
                  <c:v>81.22</c:v>
                </c:pt>
                <c:pt idx="3">
                  <c:v>73.319999999999993</c:v>
                </c:pt>
                <c:pt idx="4">
                  <c:v>71.739999999999995</c:v>
                </c:pt>
              </c:numCache>
            </c:numRef>
          </c:val>
          <c:extLst>
            <c:ext xmlns:c16="http://schemas.microsoft.com/office/drawing/2014/chart" uri="{C3380CC4-5D6E-409C-BE32-E72D297353CC}">
              <c16:uniqueId val="{00000000-59F9-42D0-89E2-4E7306326A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59F9-42D0-89E2-4E7306326A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86.13</c:v>
                </c:pt>
                <c:pt idx="1">
                  <c:v>86.14</c:v>
                </c:pt>
                <c:pt idx="2">
                  <c:v>82</c:v>
                </c:pt>
                <c:pt idx="3">
                  <c:v>83.95</c:v>
                </c:pt>
                <c:pt idx="4">
                  <c:v>86.74</c:v>
                </c:pt>
              </c:numCache>
            </c:numRef>
          </c:val>
          <c:extLst>
            <c:ext xmlns:c16="http://schemas.microsoft.com/office/drawing/2014/chart" uri="{C3380CC4-5D6E-409C-BE32-E72D297353CC}">
              <c16:uniqueId val="{00000000-8496-4186-B8EC-72DCC0F68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496-4186-B8EC-72DCC0F68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118.13</c:v>
                </c:pt>
                <c:pt idx="1">
                  <c:v>115.72</c:v>
                </c:pt>
                <c:pt idx="2">
                  <c:v>123.21</c:v>
                </c:pt>
                <c:pt idx="3">
                  <c:v>123.39</c:v>
                </c:pt>
                <c:pt idx="4">
                  <c:v>119.64</c:v>
                </c:pt>
              </c:numCache>
            </c:numRef>
          </c:val>
          <c:extLst>
            <c:ext xmlns:c16="http://schemas.microsoft.com/office/drawing/2014/chart" uri="{C3380CC4-5D6E-409C-BE32-E72D297353CC}">
              <c16:uniqueId val="{00000000-FE1A-4FAF-B7AC-90925360B3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FE1A-4FAF-B7AC-90925360B3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45.34</c:v>
                </c:pt>
                <c:pt idx="1">
                  <c:v>47.38</c:v>
                </c:pt>
                <c:pt idx="2">
                  <c:v>49.42</c:v>
                </c:pt>
                <c:pt idx="3">
                  <c:v>51.4</c:v>
                </c:pt>
                <c:pt idx="4">
                  <c:v>52.83</c:v>
                </c:pt>
              </c:numCache>
            </c:numRef>
          </c:val>
          <c:extLst>
            <c:ext xmlns:c16="http://schemas.microsoft.com/office/drawing/2014/chart" uri="{C3380CC4-5D6E-409C-BE32-E72D297353CC}">
              <c16:uniqueId val="{00000000-EA59-4D94-AFF2-6634BAFAF9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EA59-4D94-AFF2-6634BAFAF9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4.22</c:v>
                </c:pt>
                <c:pt idx="1">
                  <c:v>4.32</c:v>
                </c:pt>
                <c:pt idx="2">
                  <c:v>5.8</c:v>
                </c:pt>
                <c:pt idx="3">
                  <c:v>7.06</c:v>
                </c:pt>
                <c:pt idx="4">
                  <c:v>8.02</c:v>
                </c:pt>
              </c:numCache>
            </c:numRef>
          </c:val>
          <c:extLst>
            <c:ext xmlns:c16="http://schemas.microsoft.com/office/drawing/2014/chart" uri="{C3380CC4-5D6E-409C-BE32-E72D297353CC}">
              <c16:uniqueId val="{00000000-4FF7-472A-A4C7-12334CF10E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FF7-472A-A4C7-12334CF10E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80-4CF4-AF32-4168DB10B9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980-4CF4-AF32-4168DB10B9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250.73</c:v>
                </c:pt>
                <c:pt idx="1">
                  <c:v>261.54000000000002</c:v>
                </c:pt>
                <c:pt idx="2">
                  <c:v>330.4</c:v>
                </c:pt>
                <c:pt idx="3">
                  <c:v>369.7</c:v>
                </c:pt>
                <c:pt idx="4">
                  <c:v>430.95</c:v>
                </c:pt>
              </c:numCache>
            </c:numRef>
          </c:val>
          <c:extLst>
            <c:ext xmlns:c16="http://schemas.microsoft.com/office/drawing/2014/chart" uri="{C3380CC4-5D6E-409C-BE32-E72D297353CC}">
              <c16:uniqueId val="{00000000-CA78-42C3-9C58-C91888C771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CA78-42C3-9C58-C91888C771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495.68</c:v>
                </c:pt>
                <c:pt idx="1">
                  <c:v>452.42</c:v>
                </c:pt>
                <c:pt idx="2">
                  <c:v>406.01</c:v>
                </c:pt>
                <c:pt idx="3">
                  <c:v>366.81</c:v>
                </c:pt>
                <c:pt idx="4">
                  <c:v>345.26</c:v>
                </c:pt>
              </c:numCache>
            </c:numRef>
          </c:val>
          <c:extLst>
            <c:ext xmlns:c16="http://schemas.microsoft.com/office/drawing/2014/chart" uri="{C3380CC4-5D6E-409C-BE32-E72D297353CC}">
              <c16:uniqueId val="{00000000-BE4C-44C8-92C2-4968DA7895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BE4C-44C8-92C2-4968DA7895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119.98</c:v>
                </c:pt>
                <c:pt idx="1">
                  <c:v>117.45</c:v>
                </c:pt>
                <c:pt idx="2">
                  <c:v>126.97</c:v>
                </c:pt>
                <c:pt idx="3">
                  <c:v>126.62</c:v>
                </c:pt>
                <c:pt idx="4">
                  <c:v>120.96</c:v>
                </c:pt>
              </c:numCache>
            </c:numRef>
          </c:val>
          <c:extLst>
            <c:ext xmlns:c16="http://schemas.microsoft.com/office/drawing/2014/chart" uri="{C3380CC4-5D6E-409C-BE32-E72D297353CC}">
              <c16:uniqueId val="{00000000-CD00-4E55-8A5A-10498F9B7A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D00-4E55-8A5A-10498F9B7A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151.36000000000001</c:v>
                </c:pt>
                <c:pt idx="1">
                  <c:v>155.34</c:v>
                </c:pt>
                <c:pt idx="2">
                  <c:v>146.19</c:v>
                </c:pt>
                <c:pt idx="3">
                  <c:v>147.52000000000001</c:v>
                </c:pt>
                <c:pt idx="4">
                  <c:v>154.56</c:v>
                </c:pt>
              </c:numCache>
            </c:numRef>
          </c:val>
          <c:extLst>
            <c:ext xmlns:c16="http://schemas.microsoft.com/office/drawing/2014/chart" uri="{C3380CC4-5D6E-409C-BE32-E72D297353CC}">
              <c16:uniqueId val="{00000000-CDA0-4565-8285-7C3B2F488B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CDA0-4565-8285-7C3B2F488B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石垣市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4"/>
      <c r="AL8" s="65">
        <f>データ!$R$6</f>
        <v>49824</v>
      </c>
      <c r="AM8" s="65"/>
      <c r="AN8" s="65"/>
      <c r="AO8" s="65"/>
      <c r="AP8" s="65"/>
      <c r="AQ8" s="65"/>
      <c r="AR8" s="65"/>
      <c r="AS8" s="65"/>
      <c r="AT8" s="61">
        <f>データ!$S$6</f>
        <v>229.15</v>
      </c>
      <c r="AU8" s="62"/>
      <c r="AV8" s="62"/>
      <c r="AW8" s="62"/>
      <c r="AX8" s="62"/>
      <c r="AY8" s="62"/>
      <c r="AZ8" s="62"/>
      <c r="BA8" s="62"/>
      <c r="BB8" s="64">
        <f>データ!$T$6</f>
        <v>217.43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73.180000000000007</v>
      </c>
      <c r="J10" s="62"/>
      <c r="K10" s="62"/>
      <c r="L10" s="62"/>
      <c r="M10" s="62"/>
      <c r="N10" s="62"/>
      <c r="O10" s="63"/>
      <c r="P10" s="64">
        <f>データ!$P$6</f>
        <v>100</v>
      </c>
      <c r="Q10" s="64"/>
      <c r="R10" s="64"/>
      <c r="S10" s="64"/>
      <c r="T10" s="64"/>
      <c r="U10" s="64"/>
      <c r="V10" s="64"/>
      <c r="W10" s="65">
        <f>データ!$Q$6</f>
        <v>2942</v>
      </c>
      <c r="X10" s="65"/>
      <c r="Y10" s="65"/>
      <c r="Z10" s="65"/>
      <c r="AA10" s="65"/>
      <c r="AB10" s="65"/>
      <c r="AC10" s="65"/>
      <c r="AD10" s="2"/>
      <c r="AE10" s="2"/>
      <c r="AF10" s="2"/>
      <c r="AG10" s="2"/>
      <c r="AH10" s="4"/>
      <c r="AI10" s="4"/>
      <c r="AJ10" s="4"/>
      <c r="AK10" s="4"/>
      <c r="AL10" s="65">
        <f>データ!$U$6</f>
        <v>49019</v>
      </c>
      <c r="AM10" s="65"/>
      <c r="AN10" s="65"/>
      <c r="AO10" s="65"/>
      <c r="AP10" s="65"/>
      <c r="AQ10" s="65"/>
      <c r="AR10" s="65"/>
      <c r="AS10" s="65"/>
      <c r="AT10" s="61">
        <f>データ!$V$6</f>
        <v>102.49</v>
      </c>
      <c r="AU10" s="62"/>
      <c r="AV10" s="62"/>
      <c r="AW10" s="62"/>
      <c r="AX10" s="62"/>
      <c r="AY10" s="62"/>
      <c r="AZ10" s="62"/>
      <c r="BA10" s="62"/>
      <c r="BB10" s="64">
        <f>データ!$W$6</f>
        <v>478.28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114</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i5QWQop/oH1fxzX65d3pvVtWvsDMw/qoF7nCXm3vyfV3NwInkknd2LDyQoM2oFgDjnH46nqjE0AEzCnu4FeIg==" saltValue="5YKpV59/x6Qg9VPwBuMn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472077</v>
      </c>
      <c r="D6" s="34">
        <f t="shared" si="3"/>
        <v>46</v>
      </c>
      <c r="E6" s="34">
        <f t="shared" si="3"/>
        <v>1</v>
      </c>
      <c r="F6" s="34">
        <f t="shared" si="3"/>
        <v>0</v>
      </c>
      <c r="G6" s="34">
        <f t="shared" si="3"/>
        <v>1</v>
      </c>
      <c r="H6" s="34" t="str">
        <f t="shared" si="3"/>
        <v>沖縄県　石垣市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73.180000000000007</v>
      </c>
      <c r="P6" s="35">
        <f t="shared" si="3"/>
        <v>100</v>
      </c>
      <c r="Q6" s="35">
        <f t="shared" si="3"/>
        <v>2942</v>
      </c>
      <c r="R6" s="35">
        <f t="shared" si="3"/>
        <v>49824</v>
      </c>
      <c r="S6" s="35">
        <f t="shared" si="3"/>
        <v>229.15</v>
      </c>
      <c r="T6" s="35">
        <f t="shared" si="3"/>
        <v>217.43</v>
      </c>
      <c r="U6" s="35">
        <f t="shared" si="3"/>
        <v>49019</v>
      </c>
      <c r="V6" s="35">
        <f t="shared" si="3"/>
        <v>102.49</v>
      </c>
      <c r="W6" s="35">
        <f t="shared" si="3"/>
        <v>478.28</v>
      </c>
      <c r="X6" s="36">
        <f>IF(X7="",NA(),X7)</f>
        <v>118.13</v>
      </c>
      <c r="Y6" s="36">
        <f t="shared" ref="Y6:AG6" si="4">IF(Y7="",NA(),Y7)</f>
        <v>115.72</v>
      </c>
      <c r="Z6" s="36">
        <f t="shared" si="4"/>
        <v>123.21</v>
      </c>
      <c r="AA6" s="36">
        <f t="shared" si="4"/>
        <v>123.39</v>
      </c>
      <c r="AB6" s="36">
        <f t="shared" si="4"/>
        <v>119.64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250.73</v>
      </c>
      <c r="AU6" s="36">
        <f t="shared" ref="AU6:BC6" si="6">IF(AU7="",NA(),AU7)</f>
        <v>261.54000000000002</v>
      </c>
      <c r="AV6" s="36">
        <f t="shared" si="6"/>
        <v>330.4</v>
      </c>
      <c r="AW6" s="36">
        <f t="shared" si="6"/>
        <v>369.7</v>
      </c>
      <c r="AX6" s="36">
        <f t="shared" si="6"/>
        <v>430.95</v>
      </c>
      <c r="AY6" s="36">
        <f t="shared" si="6"/>
        <v>371.31</v>
      </c>
      <c r="AZ6" s="36">
        <f t="shared" si="6"/>
        <v>377.63</v>
      </c>
      <c r="BA6" s="36">
        <f t="shared" si="6"/>
        <v>357.34</v>
      </c>
      <c r="BB6" s="36">
        <f t="shared" si="6"/>
        <v>366.03</v>
      </c>
      <c r="BC6" s="36">
        <f t="shared" si="6"/>
        <v>365.18</v>
      </c>
      <c r="BD6" s="35" t="str">
        <f>IF(BD7="","",IF(BD7="-","【-】","【"&amp;SUBSTITUTE(TEXT(BD7,"#,##0.00"),"-","△")&amp;"】"))</f>
        <v>【264.97】</v>
      </c>
      <c r="BE6" s="36">
        <f>IF(BE7="",NA(),BE7)</f>
        <v>495.68</v>
      </c>
      <c r="BF6" s="36">
        <f t="shared" ref="BF6:BN6" si="7">IF(BF7="",NA(),BF7)</f>
        <v>452.42</v>
      </c>
      <c r="BG6" s="36">
        <f t="shared" si="7"/>
        <v>406.01</v>
      </c>
      <c r="BH6" s="36">
        <f t="shared" si="7"/>
        <v>366.81</v>
      </c>
      <c r="BI6" s="36">
        <f t="shared" si="7"/>
        <v>345.26</v>
      </c>
      <c r="BJ6" s="36">
        <f t="shared" si="7"/>
        <v>373.09</v>
      </c>
      <c r="BK6" s="36">
        <f t="shared" si="7"/>
        <v>364.71</v>
      </c>
      <c r="BL6" s="36">
        <f t="shared" si="7"/>
        <v>373.69</v>
      </c>
      <c r="BM6" s="36">
        <f t="shared" si="7"/>
        <v>370.12</v>
      </c>
      <c r="BN6" s="36">
        <f t="shared" si="7"/>
        <v>371.65</v>
      </c>
      <c r="BO6" s="35" t="str">
        <f>IF(BO7="","",IF(BO7="-","【-】","【"&amp;SUBSTITUTE(TEXT(BO7,"#,##0.00"),"-","△")&amp;"】"))</f>
        <v>【266.61】</v>
      </c>
      <c r="BP6" s="36">
        <f>IF(BP7="",NA(),BP7)</f>
        <v>119.98</v>
      </c>
      <c r="BQ6" s="36">
        <f t="shared" ref="BQ6:BY6" si="8">IF(BQ7="",NA(),BQ7)</f>
        <v>117.45</v>
      </c>
      <c r="BR6" s="36">
        <f t="shared" si="8"/>
        <v>126.97</v>
      </c>
      <c r="BS6" s="36">
        <f t="shared" si="8"/>
        <v>126.62</v>
      </c>
      <c r="BT6" s="36">
        <f t="shared" si="8"/>
        <v>120.96</v>
      </c>
      <c r="BU6" s="36">
        <f t="shared" si="8"/>
        <v>99.99</v>
      </c>
      <c r="BV6" s="36">
        <f t="shared" si="8"/>
        <v>100.65</v>
      </c>
      <c r="BW6" s="36">
        <f t="shared" si="8"/>
        <v>99.87</v>
      </c>
      <c r="BX6" s="36">
        <f t="shared" si="8"/>
        <v>100.42</v>
      </c>
      <c r="BY6" s="36">
        <f t="shared" si="8"/>
        <v>98.77</v>
      </c>
      <c r="BZ6" s="35" t="str">
        <f>IF(BZ7="","",IF(BZ7="-","【-】","【"&amp;SUBSTITUTE(TEXT(BZ7,"#,##0.00"),"-","△")&amp;"】"))</f>
        <v>【103.24】</v>
      </c>
      <c r="CA6" s="36">
        <f>IF(CA7="",NA(),CA7)</f>
        <v>151.36000000000001</v>
      </c>
      <c r="CB6" s="36">
        <f t="shared" ref="CB6:CJ6" si="9">IF(CB7="",NA(),CB7)</f>
        <v>155.34</v>
      </c>
      <c r="CC6" s="36">
        <f t="shared" si="9"/>
        <v>146.19</v>
      </c>
      <c r="CD6" s="36">
        <f t="shared" si="9"/>
        <v>147.52000000000001</v>
      </c>
      <c r="CE6" s="36">
        <f t="shared" si="9"/>
        <v>154.56</v>
      </c>
      <c r="CF6" s="36">
        <f t="shared" si="9"/>
        <v>171.15</v>
      </c>
      <c r="CG6" s="36">
        <f t="shared" si="9"/>
        <v>170.19</v>
      </c>
      <c r="CH6" s="36">
        <f t="shared" si="9"/>
        <v>171.81</v>
      </c>
      <c r="CI6" s="36">
        <f t="shared" si="9"/>
        <v>171.67</v>
      </c>
      <c r="CJ6" s="36">
        <f t="shared" si="9"/>
        <v>173.67</v>
      </c>
      <c r="CK6" s="35" t="str">
        <f>IF(CK7="","",IF(CK7="-","【-】","【"&amp;SUBSTITUTE(TEXT(CK7,"#,##0.00"),"-","△")&amp;"】"))</f>
        <v>【168.38】</v>
      </c>
      <c r="CL6" s="36">
        <f>IF(CL7="",NA(),CL7)</f>
        <v>73.91</v>
      </c>
      <c r="CM6" s="36">
        <f t="shared" ref="CM6:CU6" si="10">IF(CM7="",NA(),CM7)</f>
        <v>75.38</v>
      </c>
      <c r="CN6" s="36">
        <f t="shared" si="10"/>
        <v>81.22</v>
      </c>
      <c r="CO6" s="36">
        <f t="shared" si="10"/>
        <v>73.319999999999993</v>
      </c>
      <c r="CP6" s="36">
        <f t="shared" si="10"/>
        <v>71.739999999999995</v>
      </c>
      <c r="CQ6" s="36">
        <f t="shared" si="10"/>
        <v>58.53</v>
      </c>
      <c r="CR6" s="36">
        <f t="shared" si="10"/>
        <v>59.01</v>
      </c>
      <c r="CS6" s="36">
        <f t="shared" si="10"/>
        <v>60.03</v>
      </c>
      <c r="CT6" s="36">
        <f t="shared" si="10"/>
        <v>59.74</v>
      </c>
      <c r="CU6" s="36">
        <f t="shared" si="10"/>
        <v>59.67</v>
      </c>
      <c r="CV6" s="35" t="str">
        <f>IF(CV7="","",IF(CV7="-","【-】","【"&amp;SUBSTITUTE(TEXT(CV7,"#,##0.00"),"-","△")&amp;"】"))</f>
        <v>【60.00】</v>
      </c>
      <c r="CW6" s="36">
        <f>IF(CW7="",NA(),CW7)</f>
        <v>86.13</v>
      </c>
      <c r="CX6" s="36">
        <f t="shared" ref="CX6:DF6" si="11">IF(CX7="",NA(),CX7)</f>
        <v>86.14</v>
      </c>
      <c r="CY6" s="36">
        <f t="shared" si="11"/>
        <v>82</v>
      </c>
      <c r="CZ6" s="36">
        <f t="shared" si="11"/>
        <v>83.95</v>
      </c>
      <c r="DA6" s="36">
        <f t="shared" si="11"/>
        <v>86.74</v>
      </c>
      <c r="DB6" s="36">
        <f t="shared" si="11"/>
        <v>85.26</v>
      </c>
      <c r="DC6" s="36">
        <f t="shared" si="11"/>
        <v>85.37</v>
      </c>
      <c r="DD6" s="36">
        <f t="shared" si="11"/>
        <v>84.81</v>
      </c>
      <c r="DE6" s="36">
        <f t="shared" si="11"/>
        <v>84.8</v>
      </c>
      <c r="DF6" s="36">
        <f t="shared" si="11"/>
        <v>84.6</v>
      </c>
      <c r="DG6" s="35" t="str">
        <f>IF(DG7="","",IF(DG7="-","【-】","【"&amp;SUBSTITUTE(TEXT(DG7,"#,##0.00"),"-","△")&amp;"】"))</f>
        <v>【89.80】</v>
      </c>
      <c r="DH6" s="36">
        <f>IF(DH7="",NA(),DH7)</f>
        <v>45.34</v>
      </c>
      <c r="DI6" s="36">
        <f t="shared" ref="DI6:DQ6" si="12">IF(DI7="",NA(),DI7)</f>
        <v>47.38</v>
      </c>
      <c r="DJ6" s="36">
        <f t="shared" si="12"/>
        <v>49.42</v>
      </c>
      <c r="DK6" s="36">
        <f t="shared" si="12"/>
        <v>51.4</v>
      </c>
      <c r="DL6" s="36">
        <f t="shared" si="12"/>
        <v>52.83</v>
      </c>
      <c r="DM6" s="36">
        <f t="shared" si="12"/>
        <v>45.75</v>
      </c>
      <c r="DN6" s="36">
        <f t="shared" si="12"/>
        <v>46.9</v>
      </c>
      <c r="DO6" s="36">
        <f t="shared" si="12"/>
        <v>47.28</v>
      </c>
      <c r="DP6" s="36">
        <f t="shared" si="12"/>
        <v>47.66</v>
      </c>
      <c r="DQ6" s="36">
        <f t="shared" si="12"/>
        <v>48.17</v>
      </c>
      <c r="DR6" s="35" t="str">
        <f>IF(DR7="","",IF(DR7="-","【-】","【"&amp;SUBSTITUTE(TEXT(DR7,"#,##0.00"),"-","△")&amp;"】"))</f>
        <v>【49.59】</v>
      </c>
      <c r="DS6" s="36">
        <f>IF(DS7="",NA(),DS7)</f>
        <v>4.22</v>
      </c>
      <c r="DT6" s="36">
        <f t="shared" ref="DT6:EB6" si="13">IF(DT7="",NA(),DT7)</f>
        <v>4.32</v>
      </c>
      <c r="DU6" s="36">
        <f t="shared" si="13"/>
        <v>5.8</v>
      </c>
      <c r="DV6" s="36">
        <f t="shared" si="13"/>
        <v>7.06</v>
      </c>
      <c r="DW6" s="36">
        <f t="shared" si="13"/>
        <v>8.02</v>
      </c>
      <c r="DX6" s="36">
        <f t="shared" si="13"/>
        <v>10.54</v>
      </c>
      <c r="DY6" s="36">
        <f t="shared" si="13"/>
        <v>12.03</v>
      </c>
      <c r="DZ6" s="36">
        <f t="shared" si="13"/>
        <v>12.19</v>
      </c>
      <c r="EA6" s="36">
        <f t="shared" si="13"/>
        <v>15.1</v>
      </c>
      <c r="EB6" s="36">
        <f t="shared" si="13"/>
        <v>17.12</v>
      </c>
      <c r="EC6" s="35" t="str">
        <f>IF(EC7="","",IF(EC7="-","【-】","【"&amp;SUBSTITUTE(TEXT(EC7,"#,##0.00"),"-","△")&amp;"】"))</f>
        <v>【19.44】</v>
      </c>
      <c r="ED6" s="36">
        <f>IF(ED7="",NA(),ED7)</f>
        <v>0.1</v>
      </c>
      <c r="EE6" s="36">
        <f t="shared" ref="EE6:EM6" si="14">IF(EE7="",NA(),EE7)</f>
        <v>0.08</v>
      </c>
      <c r="EF6" s="36">
        <f t="shared" si="14"/>
        <v>0.17</v>
      </c>
      <c r="EG6" s="36">
        <f t="shared" si="14"/>
        <v>0.13</v>
      </c>
      <c r="EH6" s="36">
        <f t="shared" si="14"/>
        <v>0.28000000000000003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472077</v>
      </c>
      <c r="D7" s="38">
        <v>46</v>
      </c>
      <c r="E7" s="38">
        <v>1</v>
      </c>
      <c r="F7" s="38">
        <v>0</v>
      </c>
      <c r="G7" s="38">
        <v>1</v>
      </c>
      <c r="H7" s="38" t="s">
        <v>93</v>
      </c>
      <c r="I7" s="38" t="s">
        <v>94</v>
      </c>
      <c r="J7" s="38" t="s">
        <v>95</v>
      </c>
      <c r="K7" s="38" t="s">
        <v>96</v>
      </c>
      <c r="L7" s="38" t="s">
        <v>97</v>
      </c>
      <c r="M7" s="38" t="s">
        <v>98</v>
      </c>
      <c r="N7" s="39" t="s">
        <v>99</v>
      </c>
      <c r="O7" s="39">
        <v>73.180000000000007</v>
      </c>
      <c r="P7" s="39">
        <v>100</v>
      </c>
      <c r="Q7" s="39">
        <v>2942</v>
      </c>
      <c r="R7" s="39">
        <v>49824</v>
      </c>
      <c r="S7" s="39">
        <v>229.15</v>
      </c>
      <c r="T7" s="39">
        <v>217.43</v>
      </c>
      <c r="U7" s="39">
        <v>49019</v>
      </c>
      <c r="V7" s="39">
        <v>102.49</v>
      </c>
      <c r="W7" s="39">
        <v>478.28</v>
      </c>
      <c r="X7" s="39">
        <v>118.13</v>
      </c>
      <c r="Y7" s="39">
        <v>115.72</v>
      </c>
      <c r="Z7" s="39">
        <v>123.21</v>
      </c>
      <c r="AA7" s="39">
        <v>123.39</v>
      </c>
      <c r="AB7" s="39">
        <v>119.64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250.73</v>
      </c>
      <c r="AU7" s="39">
        <v>261.54000000000002</v>
      </c>
      <c r="AV7" s="39">
        <v>330.4</v>
      </c>
      <c r="AW7" s="39">
        <v>369.7</v>
      </c>
      <c r="AX7" s="39">
        <v>430.95</v>
      </c>
      <c r="AY7" s="39">
        <v>371.31</v>
      </c>
      <c r="AZ7" s="39">
        <v>377.63</v>
      </c>
      <c r="BA7" s="39">
        <v>357.34</v>
      </c>
      <c r="BB7" s="39">
        <v>366.03</v>
      </c>
      <c r="BC7" s="39">
        <v>365.18</v>
      </c>
      <c r="BD7" s="39">
        <v>264.97000000000003</v>
      </c>
      <c r="BE7" s="39">
        <v>495.68</v>
      </c>
      <c r="BF7" s="39">
        <v>452.42</v>
      </c>
      <c r="BG7" s="39">
        <v>406.01</v>
      </c>
      <c r="BH7" s="39">
        <v>366.81</v>
      </c>
      <c r="BI7" s="39">
        <v>345.26</v>
      </c>
      <c r="BJ7" s="39">
        <v>373.09</v>
      </c>
      <c r="BK7" s="39">
        <v>364.71</v>
      </c>
      <c r="BL7" s="39">
        <v>373.69</v>
      </c>
      <c r="BM7" s="39">
        <v>370.12</v>
      </c>
      <c r="BN7" s="39">
        <v>371.65</v>
      </c>
      <c r="BO7" s="39">
        <v>266.61</v>
      </c>
      <c r="BP7" s="39">
        <v>119.98</v>
      </c>
      <c r="BQ7" s="39">
        <v>117.45</v>
      </c>
      <c r="BR7" s="39">
        <v>126.97</v>
      </c>
      <c r="BS7" s="39">
        <v>126.62</v>
      </c>
      <c r="BT7" s="39">
        <v>120.96</v>
      </c>
      <c r="BU7" s="39">
        <v>99.99</v>
      </c>
      <c r="BV7" s="39">
        <v>100.65</v>
      </c>
      <c r="BW7" s="39">
        <v>99.87</v>
      </c>
      <c r="BX7" s="39">
        <v>100.42</v>
      </c>
      <c r="BY7" s="39">
        <v>98.77</v>
      </c>
      <c r="BZ7" s="39">
        <v>103.24</v>
      </c>
      <c r="CA7" s="39">
        <v>151.36000000000001</v>
      </c>
      <c r="CB7" s="39">
        <v>155.34</v>
      </c>
      <c r="CC7" s="39">
        <v>146.19</v>
      </c>
      <c r="CD7" s="39">
        <v>147.52000000000001</v>
      </c>
      <c r="CE7" s="39">
        <v>154.56</v>
      </c>
      <c r="CF7" s="39">
        <v>171.15</v>
      </c>
      <c r="CG7" s="39">
        <v>170.19</v>
      </c>
      <c r="CH7" s="39">
        <v>171.81</v>
      </c>
      <c r="CI7" s="39">
        <v>171.67</v>
      </c>
      <c r="CJ7" s="39">
        <v>173.67</v>
      </c>
      <c r="CK7" s="39">
        <v>168.38</v>
      </c>
      <c r="CL7" s="39">
        <v>73.91</v>
      </c>
      <c r="CM7" s="39">
        <v>75.38</v>
      </c>
      <c r="CN7" s="39">
        <v>81.22</v>
      </c>
      <c r="CO7" s="39">
        <v>73.319999999999993</v>
      </c>
      <c r="CP7" s="39">
        <v>71.739999999999995</v>
      </c>
      <c r="CQ7" s="39">
        <v>58.53</v>
      </c>
      <c r="CR7" s="39">
        <v>59.01</v>
      </c>
      <c r="CS7" s="39">
        <v>60.03</v>
      </c>
      <c r="CT7" s="39">
        <v>59.74</v>
      </c>
      <c r="CU7" s="39">
        <v>59.67</v>
      </c>
      <c r="CV7" s="39">
        <v>60</v>
      </c>
      <c r="CW7" s="39">
        <v>86.13</v>
      </c>
      <c r="CX7" s="39">
        <v>86.14</v>
      </c>
      <c r="CY7" s="39">
        <v>82</v>
      </c>
      <c r="CZ7" s="39">
        <v>83.95</v>
      </c>
      <c r="DA7" s="39">
        <v>86.74</v>
      </c>
      <c r="DB7" s="39">
        <v>85.26</v>
      </c>
      <c r="DC7" s="39">
        <v>85.37</v>
      </c>
      <c r="DD7" s="39">
        <v>84.81</v>
      </c>
      <c r="DE7" s="39">
        <v>84.8</v>
      </c>
      <c r="DF7" s="39">
        <v>84.6</v>
      </c>
      <c r="DG7" s="39">
        <v>89.8</v>
      </c>
      <c r="DH7" s="39">
        <v>45.34</v>
      </c>
      <c r="DI7" s="39">
        <v>47.38</v>
      </c>
      <c r="DJ7" s="39">
        <v>49.42</v>
      </c>
      <c r="DK7" s="39">
        <v>51.4</v>
      </c>
      <c r="DL7" s="39">
        <v>52.83</v>
      </c>
      <c r="DM7" s="39">
        <v>45.75</v>
      </c>
      <c r="DN7" s="39">
        <v>46.9</v>
      </c>
      <c r="DO7" s="39">
        <v>47.28</v>
      </c>
      <c r="DP7" s="39">
        <v>47.66</v>
      </c>
      <c r="DQ7" s="39">
        <v>48.17</v>
      </c>
      <c r="DR7" s="39">
        <v>49.59</v>
      </c>
      <c r="DS7" s="39">
        <v>4.22</v>
      </c>
      <c r="DT7" s="39">
        <v>4.32</v>
      </c>
      <c r="DU7" s="39">
        <v>5.8</v>
      </c>
      <c r="DV7" s="39">
        <v>7.06</v>
      </c>
      <c r="DW7" s="39">
        <v>8.02</v>
      </c>
      <c r="DX7" s="39">
        <v>10.54</v>
      </c>
      <c r="DY7" s="39">
        <v>12.03</v>
      </c>
      <c r="DZ7" s="39">
        <v>12.19</v>
      </c>
      <c r="EA7" s="39">
        <v>15.1</v>
      </c>
      <c r="EB7" s="39">
        <v>17.12</v>
      </c>
      <c r="EC7" s="39">
        <v>19.440000000000001</v>
      </c>
      <c r="ED7" s="39">
        <v>0.1</v>
      </c>
      <c r="EE7" s="39">
        <v>0.08</v>
      </c>
      <c r="EF7" s="39">
        <v>0.17</v>
      </c>
      <c r="EG7" s="39">
        <v>0.13</v>
      </c>
      <c r="EH7" s="39">
        <v>0.28000000000000003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soumu08</cp:lastModifiedBy>
  <cp:lastPrinted>2021-01-18T06:41:26Z</cp:lastPrinted>
  <dcterms:created xsi:type="dcterms:W3CDTF">2020-12-04T02:17:11Z</dcterms:created>
  <dcterms:modified xsi:type="dcterms:W3CDTF">2021-01-18T06:41:47Z</dcterms:modified>
  <cp:category/>
</cp:coreProperties>
</file>