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1\企画経営課\企画経営課共用\gガイドライン\★公営企業に係る経営比較分析表\210118公営企業に係わる経営比較分析表（令和元年度決算）の分析等について（依頼）\回答\"/>
    </mc:Choice>
  </mc:AlternateContent>
  <workbookProtection workbookAlgorithmName="SHA-512" workbookHashValue="7f6vxWT7WkLc4LV+xGRae1Zh1FKb8BhHeoO2Nvx9O1Ajgm2KHft22U8O1wQb3xve+zyAOK8hxYYswTg7cn8RlA==" workbookSaltValue="2lYep0NR/YHpnx3rO6eCI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<sst xmlns="http://schemas.openxmlformats.org/spreadsheetml/2006/main" count="228" uniqueCount="114">
  <si>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</si>
  <si>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</si>
  <si>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</si>
  <si>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</si>
  <si>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</si>
  <si>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</si>
  <si>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</si>
  <si>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</si>
  <si>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</si>
  <si>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</si>
  <si>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</si>
  <si>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</si>
  <si>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</si>
  <si>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</si>
  <si>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</si>
  <si>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</si>
  <si>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</si>
  <si>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</si>
  <si>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</si>
  <si>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</si>
  <si>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</si>
  <si>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</si>
  <si>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</si>
  <si>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</si>
  <si>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</si>
  <si>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</si>
  <si>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</si>
  <si>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</si>
  <si>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</si>
  <si>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</si>
  <si>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</si>
  <si>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</si>
  <si>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</si>
  <si>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</si>
  <si>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</si>
  <si>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</si>
  <si>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</si>
  <si>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</si>
  <si>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</si>
  <si>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</si>
  <si>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</si>
  <si>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</si>
  <si>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</si>
  <si>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</si>
  <si>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</si>
  <si>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</si>
  <si>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</si>
  <si>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</si>
  <si>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</si>
  <si>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</si>
  <si>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</si>
  <si>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</si>
  <si>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</si>
  <si>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</si>
  <si>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</si>
  <si>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</si>
  <si>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</si>
  <si>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</si>
  <si>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</si>
  <si>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</si>
  <si>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</si>
  <si>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</si>
  <si>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</si>
  <si>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</si>
  <si>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</si>
  <si>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</si>
  <si>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</si>
  <si>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</si>
  <si>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</si>
  <si>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</si>
  <si>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</si>
  <si>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</si>
  <si>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</si>
  <si>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</si>
  <si>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</si>
  <si>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</si>
  <si>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</si>
  <si>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</si>
  <si>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</si>
  <si>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</si>
  <si>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</si>
  <si>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</si>
  <si>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</si>
  <si>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</si>
  <si>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</si>
  <si>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</si>
  <si>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</si>
  <si>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</si>
  <si>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</si>
  <si>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</si>
  <si>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</si>
  <si>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</si>
  <si>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</si>
  <si>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那覇市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</si>
  <si>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</si>
  <si>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</si>
  <si>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</si>
  <si>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</si>
  <si>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</si>
  <si>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</si>
  <si>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</si>
  <si>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</si>
  <si>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</si>
  <si>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</si>
  <si>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</si>
  <si>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</si>
  <si>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</si>
  <si>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</si>
  <si>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</si>
  <si>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</si>
  <si>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</si>
  <si>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①有形固定資産減価償却率は類似団体平均値と同様に、微増で推移していることから、法定耐用年数に近い資産が多いことを示している。
　②管路経年化率は類似団体平均値との比較では低い値となっており、現在のところ法定耐用年数を超える管路の割合は低い状況にある。しかし、1972年の本土復帰以後に布設した多くの管路が耐用年数を迎えるため、今後この比率は増加していくと考えられる。
　③管路更新率は類似団体平均値との比較では低い値となっている。管路経年化率で示しているように、法定耐用年数を超える管路の割合が低い状況であることが主な要因であると考えられる。今後はアセットマネジメントで計画的な施設更新を行っていくことが求められる。</t>
    <phoneticPr fontId="4"/>
  </si>
  <si>
    <t>　当市の経営の状況としては、有収率の高さ、経常収支の健全さ、企業債の調達に依存しない状況にあること等から考えて、収支バランスが確保された健全経営を維持し、順調に推移している。
　しかし、今後は人口減少社会の到来による給水収益の減少が予測されること、さらに、1972年の本土復帰以後に布設した多くの管路が耐用年数を迎え更新が必要となってくることから、今後も引き続き事業の効率化による経費節減に努め、安心して利用できる安全な水を安定的に供給できるよう経営基盤を強化していく必要がある。そのために現在、アセットマネジメント計画も包括した中長期計画である経営戦略を策定中である。</t>
    <phoneticPr fontId="4"/>
  </si>
  <si>
    <t xml:space="preserve"> ①経常収支比率は100％以上となっており収支が黒字であることを示しており、包括業務委託の拡大（平成29年度）等の更なる費用削減により収支のバランスがとれた経営状況を維持している。
  ③企業の支払能力をみる流動比率は1000％を上回っており、現金預金も増加傾向であることから、支払能力には問題がない状況である。
  ④企業債残高対給水収益比率は小さいほどよく、類似団体平均値との比較では低い値となっている。平成13年度以降新規起債を行っておらず、さらに、公的資金補償金免除繰上償還により企業債残高の縮減に取り組んだ成果もあり減少傾向である。
　⑤料金回収率は100％以上となっており、包括業務委託の拡大等の更なる費用削減により給水に係る費用を給水収益で賄うことができており、本年度は類似団体平均値を上回っている。
　⑥給水原価は受水費が費用の約6割を占めていることなどから類似団体平均値よりは高い値となっている。水道施設の老朽化に伴い維持管理費が増加傾向にある中で包括業務委託の拡大等の更なる費用削減により、ほぼ横ばいで推移している。
　⑦施設利用率は類似団体平均値との比較では高い値となっている。
　⑧有収率は類似団体との比較では高い値となっている。今後も漏水防止対策等に取り組み、高い水準を維持していくことに努める。</t>
    <rPh sb="94" eb="96">
      <t>キギョウ</t>
    </rPh>
    <rPh sb="97" eb="99">
      <t>シハライ</t>
    </rPh>
    <rPh sb="99" eb="101">
      <t>ノウリョク</t>
    </rPh>
    <rPh sb="173" eb="174">
      <t>チイ</t>
    </rPh>
    <rPh sb="350" eb="352">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</si>
</sst>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0.38</c:v>
                </c:pt>
                <c:pt idx="1">
                  <c:v>0.3</c:v>
                </c:pt>
                <c:pt idx="2">
                  <c:v>0.42</c:v>
                </c:pt>
                <c:pt idx="3">
                  <c:v>0.42</c:v>
                </c:pt>
                <c:pt idx="4">
                  <c:v>0.34</c:v>
                </c:pt>
              </c:numCache>
            </c:numRef>
          </c:val>
          <c:extLst>
            <c:ext xmlns:c16="http://schemas.microsoft.com/office/drawing/2014/chart" uri="{C3380CC4-5D6E-409C-BE32-E72D297353CC}">
              <c16:uniqueId val="{00000000-EDD4-43BD-A1FC-AAF525369AA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0.73</c:v>
                </c:pt>
                <c:pt idx="2">
                  <c:v>0.74</c:v>
                </c:pt>
                <c:pt idx="3">
                  <c:v>0.75</c:v>
                </c:pt>
                <c:pt idx="4">
                  <c:v>0.73</c:v>
                </c:pt>
              </c:numCache>
            </c:numRef>
          </c:val>
          <c:smooth val="0"/>
          <c:extLst>
            <c:ext xmlns:c16="http://schemas.microsoft.com/office/drawing/2014/chart" uri="{C3380CC4-5D6E-409C-BE32-E72D297353CC}">
              <c16:uniqueId val="{00000001-EDD4-43BD-A1FC-AAF525369AA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77.97</c:v>
                </c:pt>
                <c:pt idx="1">
                  <c:v>77.05</c:v>
                </c:pt>
                <c:pt idx="2">
                  <c:v>76.52</c:v>
                </c:pt>
                <c:pt idx="3">
                  <c:v>75.790000000000006</c:v>
                </c:pt>
                <c:pt idx="4">
                  <c:v>85.97</c:v>
                </c:pt>
              </c:numCache>
            </c:numRef>
          </c:val>
          <c:extLst>
            <c:ext xmlns:c16="http://schemas.microsoft.com/office/drawing/2014/chart" uri="{C3380CC4-5D6E-409C-BE32-E72D297353CC}">
              <c16:uniqueId val="{00000000-6D16-4C5A-87C2-8666C4C2B85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63.03</c:v>
                </c:pt>
                <c:pt idx="1">
                  <c:v>63.18</c:v>
                </c:pt>
                <c:pt idx="2">
                  <c:v>63.54</c:v>
                </c:pt>
                <c:pt idx="3">
                  <c:v>63.53</c:v>
                </c:pt>
                <c:pt idx="4">
                  <c:v>63.16</c:v>
                </c:pt>
              </c:numCache>
            </c:numRef>
          </c:val>
          <c:smooth val="0"/>
          <c:extLst>
            <c:ext xmlns:c16="http://schemas.microsoft.com/office/drawing/2014/chart" uri="{C3380CC4-5D6E-409C-BE32-E72D297353CC}">
              <c16:uniqueId val="{00000001-6D16-4C5A-87C2-8666C4C2B85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95.53</c:v>
                </c:pt>
                <c:pt idx="1">
                  <c:v>96.33</c:v>
                </c:pt>
                <c:pt idx="2">
                  <c:v>96.66</c:v>
                </c:pt>
                <c:pt idx="3">
                  <c:v>96.61</c:v>
                </c:pt>
                <c:pt idx="4">
                  <c:v>96.66</c:v>
                </c:pt>
              </c:numCache>
            </c:numRef>
          </c:val>
          <c:extLst>
            <c:ext xmlns:c16="http://schemas.microsoft.com/office/drawing/2014/chart" uri="{C3380CC4-5D6E-409C-BE32-E72D297353CC}">
              <c16:uniqueId val="{00000000-CFBC-4C2B-A3D1-056579896D2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91.21</c:v>
                </c:pt>
                <c:pt idx="1">
                  <c:v>91.6</c:v>
                </c:pt>
                <c:pt idx="2">
                  <c:v>91.48</c:v>
                </c:pt>
                <c:pt idx="3">
                  <c:v>91.58</c:v>
                </c:pt>
                <c:pt idx="4">
                  <c:v>91.48</c:v>
                </c:pt>
              </c:numCache>
            </c:numRef>
          </c:val>
          <c:smooth val="0"/>
          <c:extLst>
            <c:ext xmlns:c16="http://schemas.microsoft.com/office/drawing/2014/chart" uri="{C3380CC4-5D6E-409C-BE32-E72D297353CC}">
              <c16:uniqueId val="{00000001-CFBC-4C2B-A3D1-056579896D2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113.09</c:v>
                </c:pt>
                <c:pt idx="1">
                  <c:v>116.06</c:v>
                </c:pt>
                <c:pt idx="2">
                  <c:v>113.58</c:v>
                </c:pt>
                <c:pt idx="3">
                  <c:v>115.62</c:v>
                </c:pt>
                <c:pt idx="4">
                  <c:v>113.85</c:v>
                </c:pt>
              </c:numCache>
            </c:numRef>
          </c:val>
          <c:extLst>
            <c:ext xmlns:c16="http://schemas.microsoft.com/office/drawing/2014/chart" uri="{C3380CC4-5D6E-409C-BE32-E72D297353CC}">
              <c16:uniqueId val="{00000000-1202-429D-A233-368E5E3F325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115.21</c:v>
                </c:pt>
                <c:pt idx="1">
                  <c:v>117.25</c:v>
                </c:pt>
                <c:pt idx="2">
                  <c:v>116.77</c:v>
                </c:pt>
                <c:pt idx="3">
                  <c:v>115.41</c:v>
                </c:pt>
                <c:pt idx="4">
                  <c:v>113.57</c:v>
                </c:pt>
              </c:numCache>
            </c:numRef>
          </c:val>
          <c:smooth val="0"/>
          <c:extLst>
            <c:ext xmlns:c16="http://schemas.microsoft.com/office/drawing/2014/chart" uri="{C3380CC4-5D6E-409C-BE32-E72D297353CC}">
              <c16:uniqueId val="{00000001-1202-429D-A233-368E5E3F325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45.35</c:v>
                </c:pt>
                <c:pt idx="1">
                  <c:v>46.93</c:v>
                </c:pt>
                <c:pt idx="2">
                  <c:v>47.88</c:v>
                </c:pt>
                <c:pt idx="3">
                  <c:v>49.32</c:v>
                </c:pt>
                <c:pt idx="4">
                  <c:v>50.37</c:v>
                </c:pt>
              </c:numCache>
            </c:numRef>
          </c:val>
          <c:extLst>
            <c:ext xmlns:c16="http://schemas.microsoft.com/office/drawing/2014/chart" uri="{C3380CC4-5D6E-409C-BE32-E72D297353CC}">
              <c16:uniqueId val="{00000000-B734-49DA-B7A6-5C69F37D551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48.41</c:v>
                </c:pt>
                <c:pt idx="1">
                  <c:v>49.1</c:v>
                </c:pt>
                <c:pt idx="2">
                  <c:v>49.66</c:v>
                </c:pt>
                <c:pt idx="3">
                  <c:v>50.41</c:v>
                </c:pt>
                <c:pt idx="4">
                  <c:v>51.13</c:v>
                </c:pt>
              </c:numCache>
            </c:numRef>
          </c:val>
          <c:smooth val="0"/>
          <c:extLst>
            <c:ext xmlns:c16="http://schemas.microsoft.com/office/drawing/2014/chart" uri="{C3380CC4-5D6E-409C-BE32-E72D297353CC}">
              <c16:uniqueId val="{00000001-B734-49DA-B7A6-5C69F37D551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1.31</c:v>
                </c:pt>
                <c:pt idx="1">
                  <c:v>1.25</c:v>
                </c:pt>
                <c:pt idx="2">
                  <c:v>1.23</c:v>
                </c:pt>
                <c:pt idx="3">
                  <c:v>1.19</c:v>
                </c:pt>
                <c:pt idx="4">
                  <c:v>1.19</c:v>
                </c:pt>
              </c:numCache>
            </c:numRef>
          </c:val>
          <c:extLst>
            <c:ext xmlns:c16="http://schemas.microsoft.com/office/drawing/2014/chart" uri="{C3380CC4-5D6E-409C-BE32-E72D297353CC}">
              <c16:uniqueId val="{00000000-40CC-4440-B5F8-58C67D5919A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16.16</c:v>
                </c:pt>
                <c:pt idx="1">
                  <c:v>17.420000000000002</c:v>
                </c:pt>
                <c:pt idx="2">
                  <c:v>18.940000000000001</c:v>
                </c:pt>
                <c:pt idx="3">
                  <c:v>20.36</c:v>
                </c:pt>
                <c:pt idx="4">
                  <c:v>22.41</c:v>
                </c:pt>
              </c:numCache>
            </c:numRef>
          </c:val>
          <c:smooth val="0"/>
          <c:extLst>
            <c:ext xmlns:c16="http://schemas.microsoft.com/office/drawing/2014/chart" uri="{C3380CC4-5D6E-409C-BE32-E72D297353CC}">
              <c16:uniqueId val="{00000001-40CC-4440-B5F8-58C67D5919A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A8-4BF3-82EA-EE35E6774B9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0.71</c:v>
                </c:pt>
                <c:pt idx="1">
                  <c:v>0</c:v>
                </c:pt>
                <c:pt idx="2">
                  <c:v>0</c:v>
                </c:pt>
                <c:pt idx="3">
                  <c:v>0</c:v>
                </c:pt>
                <c:pt idx="4">
                  <c:v>0</c:v>
                </c:pt>
              </c:numCache>
            </c:numRef>
          </c:val>
          <c:smooth val="0"/>
          <c:extLst>
            <c:ext xmlns:c16="http://schemas.microsoft.com/office/drawing/2014/chart" uri="{C3380CC4-5D6E-409C-BE32-E72D297353CC}">
              <c16:uniqueId val="{00000001-54A8-4BF3-82EA-EE35E6774B9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1058.1099999999999</c:v>
                </c:pt>
                <c:pt idx="1">
                  <c:v>1023.61</c:v>
                </c:pt>
                <c:pt idx="2">
                  <c:v>993.33</c:v>
                </c:pt>
                <c:pt idx="3">
                  <c:v>1178.33</c:v>
                </c:pt>
                <c:pt idx="4">
                  <c:v>1030.6199999999999</c:v>
                </c:pt>
              </c:numCache>
            </c:numRef>
          </c:val>
          <c:extLst>
            <c:ext xmlns:c16="http://schemas.microsoft.com/office/drawing/2014/chart" uri="{C3380CC4-5D6E-409C-BE32-E72D297353CC}">
              <c16:uniqueId val="{00000000-DCCB-4712-AB24-1594D7EAE89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241.71</c:v>
                </c:pt>
                <c:pt idx="1">
                  <c:v>249.08</c:v>
                </c:pt>
                <c:pt idx="2">
                  <c:v>254.05</c:v>
                </c:pt>
                <c:pt idx="3">
                  <c:v>258.22000000000003</c:v>
                </c:pt>
                <c:pt idx="4">
                  <c:v>250.03</c:v>
                </c:pt>
              </c:numCache>
            </c:numRef>
          </c:val>
          <c:smooth val="0"/>
          <c:extLst>
            <c:ext xmlns:c16="http://schemas.microsoft.com/office/drawing/2014/chart" uri="{C3380CC4-5D6E-409C-BE32-E72D297353CC}">
              <c16:uniqueId val="{00000001-DCCB-4712-AB24-1594D7EAE89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38.24</c:v>
                </c:pt>
                <c:pt idx="1">
                  <c:v>34.11</c:v>
                </c:pt>
                <c:pt idx="2">
                  <c:v>30.22</c:v>
                </c:pt>
                <c:pt idx="3">
                  <c:v>26.45</c:v>
                </c:pt>
                <c:pt idx="4">
                  <c:v>22.69</c:v>
                </c:pt>
              </c:numCache>
            </c:numRef>
          </c:val>
          <c:extLst>
            <c:ext xmlns:c16="http://schemas.microsoft.com/office/drawing/2014/chart" uri="{C3380CC4-5D6E-409C-BE32-E72D297353CC}">
              <c16:uniqueId val="{00000000-5DF8-4F53-92C8-E06D8D2A74A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274.14</c:v>
                </c:pt>
                <c:pt idx="1">
                  <c:v>266.66000000000003</c:v>
                </c:pt>
                <c:pt idx="2">
                  <c:v>258.63</c:v>
                </c:pt>
                <c:pt idx="3">
                  <c:v>255.12</c:v>
                </c:pt>
                <c:pt idx="4">
                  <c:v>254.19</c:v>
                </c:pt>
              </c:numCache>
            </c:numRef>
          </c:val>
          <c:smooth val="0"/>
          <c:extLst>
            <c:ext xmlns:c16="http://schemas.microsoft.com/office/drawing/2014/chart" uri="{C3380CC4-5D6E-409C-BE32-E72D297353CC}">
              <c16:uniqueId val="{00000001-5DF8-4F53-92C8-E06D8D2A74A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106.2</c:v>
                </c:pt>
                <c:pt idx="1">
                  <c:v>109.03</c:v>
                </c:pt>
                <c:pt idx="2">
                  <c:v>107.29</c:v>
                </c:pt>
                <c:pt idx="3">
                  <c:v>108.93</c:v>
                </c:pt>
                <c:pt idx="4">
                  <c:v>108.93</c:v>
                </c:pt>
              </c:numCache>
            </c:numRef>
          </c:val>
          <c:extLst>
            <c:ext xmlns:c16="http://schemas.microsoft.com/office/drawing/2014/chart" uri="{C3380CC4-5D6E-409C-BE32-E72D297353CC}">
              <c16:uniqueId val="{00000000-A73F-40F6-892E-B1FAFECA933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108.81</c:v>
                </c:pt>
                <c:pt idx="1">
                  <c:v>110.87</c:v>
                </c:pt>
                <c:pt idx="2">
                  <c:v>110.3</c:v>
                </c:pt>
                <c:pt idx="3">
                  <c:v>109.12</c:v>
                </c:pt>
                <c:pt idx="4">
                  <c:v>107.42</c:v>
                </c:pt>
              </c:numCache>
            </c:numRef>
          </c:val>
          <c:smooth val="0"/>
          <c:extLst>
            <c:ext xmlns:c16="http://schemas.microsoft.com/office/drawing/2014/chart" uri="{C3380CC4-5D6E-409C-BE32-E72D297353CC}">
              <c16:uniqueId val="{00000001-A73F-40F6-892E-B1FAFECA933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172.99</c:v>
                </c:pt>
                <c:pt idx="1">
                  <c:v>168.64</c:v>
                </c:pt>
                <c:pt idx="2">
                  <c:v>171.84</c:v>
                </c:pt>
                <c:pt idx="3">
                  <c:v>169.34</c:v>
                </c:pt>
                <c:pt idx="4">
                  <c:v>169.01</c:v>
                </c:pt>
              </c:numCache>
            </c:numRef>
          </c:val>
          <c:extLst>
            <c:ext xmlns:c16="http://schemas.microsoft.com/office/drawing/2014/chart" uri="{C3380CC4-5D6E-409C-BE32-E72D297353CC}">
              <c16:uniqueId val="{00000000-C3CC-4E67-8D6E-99D22AF2A61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152.94999999999999</c:v>
                </c:pt>
                <c:pt idx="1">
                  <c:v>150.54</c:v>
                </c:pt>
                <c:pt idx="2">
                  <c:v>151.85</c:v>
                </c:pt>
                <c:pt idx="3">
                  <c:v>153.88</c:v>
                </c:pt>
                <c:pt idx="4">
                  <c:v>157.19</c:v>
                </c:pt>
              </c:numCache>
            </c:numRef>
          </c:val>
          <c:smooth val="0"/>
          <c:extLst>
            <c:ext xmlns:c16="http://schemas.microsoft.com/office/drawing/2014/chart" uri="{C3380CC4-5D6E-409C-BE32-E72D297353CC}">
              <c16:uniqueId val="{00000001-C3CC-4E67-8D6E-99D22AF2A61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L11" zoomScale="96" zoomScaleNormal="96"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沖縄県　那覇市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A1</v>
      </c>
      <c r="X8" s="83"/>
      <c r="Y8" s="83"/>
      <c r="Z8" s="83"/>
      <c r="AA8" s="83"/>
      <c r="AB8" s="83"/>
      <c r="AC8" s="83"/>
      <c r="AD8" s="83" t="str">
        <f>データ!$M$6</f>
        <v>自治体職員</v>
      </c>
      <c r="AE8" s="83"/>
      <c r="AF8" s="83"/>
      <c r="AG8" s="83"/>
      <c r="AH8" s="83"/>
      <c r="AI8" s="83"/>
      <c r="AJ8" s="83"/>
      <c r="AK8" s="4"/>
      <c r="AL8" s="71">
        <f>データ!$R$6</f>
        <v>322011</v>
      </c>
      <c r="AM8" s="71"/>
      <c r="AN8" s="71"/>
      <c r="AO8" s="71"/>
      <c r="AP8" s="71"/>
      <c r="AQ8" s="71"/>
      <c r="AR8" s="71"/>
      <c r="AS8" s="71"/>
      <c r="AT8" s="67">
        <f>データ!$S$6</f>
        <v>39.99</v>
      </c>
      <c r="AU8" s="68"/>
      <c r="AV8" s="68"/>
      <c r="AW8" s="68"/>
      <c r="AX8" s="68"/>
      <c r="AY8" s="68"/>
      <c r="AZ8" s="68"/>
      <c r="BA8" s="68"/>
      <c r="BB8" s="70">
        <f>データ!$T$6</f>
        <v>8052.29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89.65</v>
      </c>
      <c r="J10" s="68"/>
      <c r="K10" s="68"/>
      <c r="L10" s="68"/>
      <c r="M10" s="68"/>
      <c r="N10" s="68"/>
      <c r="O10" s="69"/>
      <c r="P10" s="70">
        <f>データ!$P$6</f>
        <v>100</v>
      </c>
      <c r="Q10" s="70"/>
      <c r="R10" s="70"/>
      <c r="S10" s="70"/>
      <c r="T10" s="70"/>
      <c r="U10" s="70"/>
      <c r="V10" s="70"/>
      <c r="W10" s="71">
        <f>データ!$Q$6</f>
        <v>3041</v>
      </c>
      <c r="X10" s="71"/>
      <c r="Y10" s="71"/>
      <c r="Z10" s="71"/>
      <c r="AA10" s="71"/>
      <c r="AB10" s="71"/>
      <c r="AC10" s="71"/>
      <c r="AD10" s="2"/>
      <c r="AE10" s="2"/>
      <c r="AF10" s="2"/>
      <c r="AG10" s="2"/>
      <c r="AH10" s="4"/>
      <c r="AI10" s="4"/>
      <c r="AJ10" s="4"/>
      <c r="AK10" s="4"/>
      <c r="AL10" s="71">
        <f>データ!$U$6</f>
        <v>321183</v>
      </c>
      <c r="AM10" s="71"/>
      <c r="AN10" s="71"/>
      <c r="AO10" s="71"/>
      <c r="AP10" s="71"/>
      <c r="AQ10" s="71"/>
      <c r="AR10" s="71"/>
      <c r="AS10" s="71"/>
      <c r="AT10" s="67">
        <f>データ!$V$6</f>
        <v>39.99</v>
      </c>
      <c r="AU10" s="68"/>
      <c r="AV10" s="68"/>
      <c r="AW10" s="68"/>
      <c r="AX10" s="68"/>
      <c r="AY10" s="68"/>
      <c r="AZ10" s="68"/>
      <c r="BA10" s="68"/>
      <c r="BB10" s="70">
        <f>データ!$W$6</f>
        <v>8031.58</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gsS7WcATDrnj5lQEjEWUzX30bAWYp8ZGTBOfxbTeEISztFVsrvrjlc7IFiIPlgSAMyhsW9BBK5Yjd5XeeRn3QQ==" saltValue="LCAA5bx1z0RRdO5htarzY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472018</v>
      </c>
      <c r="D6" s="34">
        <f t="shared" si="3"/>
        <v>46</v>
      </c>
      <c r="E6" s="34">
        <f t="shared" si="3"/>
        <v>1</v>
      </c>
      <c r="F6" s="34">
        <f t="shared" si="3"/>
        <v>0</v>
      </c>
      <c r="G6" s="34">
        <f t="shared" si="3"/>
        <v>1</v>
      </c>
      <c r="H6" s="34" t="str">
        <f t="shared" si="3"/>
        <v>沖縄県　那覇市</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89.65</v>
      </c>
      <c r="P6" s="35">
        <f t="shared" si="3"/>
        <v>100</v>
      </c>
      <c r="Q6" s="35">
        <f t="shared" si="3"/>
        <v>3041</v>
      </c>
      <c r="R6" s="35">
        <f t="shared" si="3"/>
        <v>322011</v>
      </c>
      <c r="S6" s="35">
        <f t="shared" si="3"/>
        <v>39.99</v>
      </c>
      <c r="T6" s="35">
        <f t="shared" si="3"/>
        <v>8052.29</v>
      </c>
      <c r="U6" s="35">
        <f t="shared" si="3"/>
        <v>321183</v>
      </c>
      <c r="V6" s="35">
        <f t="shared" si="3"/>
        <v>39.99</v>
      </c>
      <c r="W6" s="35">
        <f t="shared" si="3"/>
        <v>8031.58</v>
      </c>
      <c r="X6" s="36">
        <f>IF(X7="",NA(),X7)</f>
        <v>113.09</v>
      </c>
      <c r="Y6" s="36">
        <f t="shared" ref="Y6:AG6" si="4">IF(Y7="",NA(),Y7)</f>
        <v>116.06</v>
      </c>
      <c r="Z6" s="36">
        <f t="shared" si="4"/>
        <v>113.58</v>
      </c>
      <c r="AA6" s="36">
        <f t="shared" si="4"/>
        <v>115.62</v>
      </c>
      <c r="AB6" s="36">
        <f t="shared" si="4"/>
        <v>113.85</v>
      </c>
      <c r="AC6" s="36">
        <f t="shared" si="4"/>
        <v>115.21</v>
      </c>
      <c r="AD6" s="36">
        <f t="shared" si="4"/>
        <v>117.25</v>
      </c>
      <c r="AE6" s="36">
        <f t="shared" si="4"/>
        <v>116.77</v>
      </c>
      <c r="AF6" s="36">
        <f t="shared" si="4"/>
        <v>115.41</v>
      </c>
      <c r="AG6" s="36">
        <f t="shared" si="4"/>
        <v>113.57</v>
      </c>
      <c r="AH6" s="35" t="str">
        <f>IF(AH7="","",IF(AH7="-","【-】","【"&amp;SUBSTITUTE(TEXT(AH7,"#,##0.00"),"-","△")&amp;"】"))</f>
        <v>【112.01】</v>
      </c>
      <c r="AI6" s="35">
        <f>IF(AI7="",NA(),AI7)</f>
        <v>0</v>
      </c>
      <c r="AJ6" s="35">
        <f t="shared" ref="AJ6:AR6" si="5">IF(AJ7="",NA(),AJ7)</f>
        <v>0</v>
      </c>
      <c r="AK6" s="35">
        <f t="shared" si="5"/>
        <v>0</v>
      </c>
      <c r="AL6" s="35">
        <f t="shared" si="5"/>
        <v>0</v>
      </c>
      <c r="AM6" s="35">
        <f t="shared" si="5"/>
        <v>0</v>
      </c>
      <c r="AN6" s="36">
        <f t="shared" si="5"/>
        <v>0.71</v>
      </c>
      <c r="AO6" s="35">
        <f t="shared" si="5"/>
        <v>0</v>
      </c>
      <c r="AP6" s="35">
        <f t="shared" si="5"/>
        <v>0</v>
      </c>
      <c r="AQ6" s="35">
        <f t="shared" si="5"/>
        <v>0</v>
      </c>
      <c r="AR6" s="35">
        <f t="shared" si="5"/>
        <v>0</v>
      </c>
      <c r="AS6" s="35" t="str">
        <f>IF(AS7="","",IF(AS7="-","【-】","【"&amp;SUBSTITUTE(TEXT(AS7,"#,##0.00"),"-","△")&amp;"】"))</f>
        <v>【1.08】</v>
      </c>
      <c r="AT6" s="36">
        <f>IF(AT7="",NA(),AT7)</f>
        <v>1058.1099999999999</v>
      </c>
      <c r="AU6" s="36">
        <f t="shared" ref="AU6:BC6" si="6">IF(AU7="",NA(),AU7)</f>
        <v>1023.61</v>
      </c>
      <c r="AV6" s="36">
        <f t="shared" si="6"/>
        <v>993.33</v>
      </c>
      <c r="AW6" s="36">
        <f t="shared" si="6"/>
        <v>1178.33</v>
      </c>
      <c r="AX6" s="36">
        <f t="shared" si="6"/>
        <v>1030.6199999999999</v>
      </c>
      <c r="AY6" s="36">
        <f t="shared" si="6"/>
        <v>241.71</v>
      </c>
      <c r="AZ6" s="36">
        <f t="shared" si="6"/>
        <v>249.08</v>
      </c>
      <c r="BA6" s="36">
        <f t="shared" si="6"/>
        <v>254.05</v>
      </c>
      <c r="BB6" s="36">
        <f t="shared" si="6"/>
        <v>258.22000000000003</v>
      </c>
      <c r="BC6" s="36">
        <f t="shared" si="6"/>
        <v>250.03</v>
      </c>
      <c r="BD6" s="35" t="str">
        <f>IF(BD7="","",IF(BD7="-","【-】","【"&amp;SUBSTITUTE(TEXT(BD7,"#,##0.00"),"-","△")&amp;"】"))</f>
        <v>【264.97】</v>
      </c>
      <c r="BE6" s="36">
        <f>IF(BE7="",NA(),BE7)</f>
        <v>38.24</v>
      </c>
      <c r="BF6" s="36">
        <f t="shared" ref="BF6:BN6" si="7">IF(BF7="",NA(),BF7)</f>
        <v>34.11</v>
      </c>
      <c r="BG6" s="36">
        <f t="shared" si="7"/>
        <v>30.22</v>
      </c>
      <c r="BH6" s="36">
        <f t="shared" si="7"/>
        <v>26.45</v>
      </c>
      <c r="BI6" s="36">
        <f t="shared" si="7"/>
        <v>22.69</v>
      </c>
      <c r="BJ6" s="36">
        <f t="shared" si="7"/>
        <v>274.14</v>
      </c>
      <c r="BK6" s="36">
        <f t="shared" si="7"/>
        <v>266.66000000000003</v>
      </c>
      <c r="BL6" s="36">
        <f t="shared" si="7"/>
        <v>258.63</v>
      </c>
      <c r="BM6" s="36">
        <f t="shared" si="7"/>
        <v>255.12</v>
      </c>
      <c r="BN6" s="36">
        <f t="shared" si="7"/>
        <v>254.19</v>
      </c>
      <c r="BO6" s="35" t="str">
        <f>IF(BO7="","",IF(BO7="-","【-】","【"&amp;SUBSTITUTE(TEXT(BO7,"#,##0.00"),"-","△")&amp;"】"))</f>
        <v>【266.61】</v>
      </c>
      <c r="BP6" s="36">
        <f>IF(BP7="",NA(),BP7)</f>
        <v>106.2</v>
      </c>
      <c r="BQ6" s="36">
        <f t="shared" ref="BQ6:BY6" si="8">IF(BQ7="",NA(),BQ7)</f>
        <v>109.03</v>
      </c>
      <c r="BR6" s="36">
        <f t="shared" si="8"/>
        <v>107.29</v>
      </c>
      <c r="BS6" s="36">
        <f t="shared" si="8"/>
        <v>108.93</v>
      </c>
      <c r="BT6" s="36">
        <f t="shared" si="8"/>
        <v>108.93</v>
      </c>
      <c r="BU6" s="36">
        <f t="shared" si="8"/>
        <v>108.81</v>
      </c>
      <c r="BV6" s="36">
        <f t="shared" si="8"/>
        <v>110.87</v>
      </c>
      <c r="BW6" s="36">
        <f t="shared" si="8"/>
        <v>110.3</v>
      </c>
      <c r="BX6" s="36">
        <f t="shared" si="8"/>
        <v>109.12</v>
      </c>
      <c r="BY6" s="36">
        <f t="shared" si="8"/>
        <v>107.42</v>
      </c>
      <c r="BZ6" s="35" t="str">
        <f>IF(BZ7="","",IF(BZ7="-","【-】","【"&amp;SUBSTITUTE(TEXT(BZ7,"#,##0.00"),"-","△")&amp;"】"))</f>
        <v>【103.24】</v>
      </c>
      <c r="CA6" s="36">
        <f>IF(CA7="",NA(),CA7)</f>
        <v>172.99</v>
      </c>
      <c r="CB6" s="36">
        <f t="shared" ref="CB6:CJ6" si="9">IF(CB7="",NA(),CB7)</f>
        <v>168.64</v>
      </c>
      <c r="CC6" s="36">
        <f t="shared" si="9"/>
        <v>171.84</v>
      </c>
      <c r="CD6" s="36">
        <f t="shared" si="9"/>
        <v>169.34</v>
      </c>
      <c r="CE6" s="36">
        <f t="shared" si="9"/>
        <v>169.01</v>
      </c>
      <c r="CF6" s="36">
        <f t="shared" si="9"/>
        <v>152.94999999999999</v>
      </c>
      <c r="CG6" s="36">
        <f t="shared" si="9"/>
        <v>150.54</v>
      </c>
      <c r="CH6" s="36">
        <f t="shared" si="9"/>
        <v>151.85</v>
      </c>
      <c r="CI6" s="36">
        <f t="shared" si="9"/>
        <v>153.88</v>
      </c>
      <c r="CJ6" s="36">
        <f t="shared" si="9"/>
        <v>157.19</v>
      </c>
      <c r="CK6" s="35" t="str">
        <f>IF(CK7="","",IF(CK7="-","【-】","【"&amp;SUBSTITUTE(TEXT(CK7,"#,##0.00"),"-","△")&amp;"】"))</f>
        <v>【168.38】</v>
      </c>
      <c r="CL6" s="36">
        <f>IF(CL7="",NA(),CL7)</f>
        <v>77.97</v>
      </c>
      <c r="CM6" s="36">
        <f t="shared" ref="CM6:CU6" si="10">IF(CM7="",NA(),CM7)</f>
        <v>77.05</v>
      </c>
      <c r="CN6" s="36">
        <f t="shared" si="10"/>
        <v>76.52</v>
      </c>
      <c r="CO6" s="36">
        <f t="shared" si="10"/>
        <v>75.790000000000006</v>
      </c>
      <c r="CP6" s="36">
        <f t="shared" si="10"/>
        <v>85.97</v>
      </c>
      <c r="CQ6" s="36">
        <f t="shared" si="10"/>
        <v>63.03</v>
      </c>
      <c r="CR6" s="36">
        <f t="shared" si="10"/>
        <v>63.18</v>
      </c>
      <c r="CS6" s="36">
        <f t="shared" si="10"/>
        <v>63.54</v>
      </c>
      <c r="CT6" s="36">
        <f t="shared" si="10"/>
        <v>63.53</v>
      </c>
      <c r="CU6" s="36">
        <f t="shared" si="10"/>
        <v>63.16</v>
      </c>
      <c r="CV6" s="35" t="str">
        <f>IF(CV7="","",IF(CV7="-","【-】","【"&amp;SUBSTITUTE(TEXT(CV7,"#,##0.00"),"-","△")&amp;"】"))</f>
        <v>【60.00】</v>
      </c>
      <c r="CW6" s="36">
        <f>IF(CW7="",NA(),CW7)</f>
        <v>95.53</v>
      </c>
      <c r="CX6" s="36">
        <f t="shared" ref="CX6:DF6" si="11">IF(CX7="",NA(),CX7)</f>
        <v>96.33</v>
      </c>
      <c r="CY6" s="36">
        <f t="shared" si="11"/>
        <v>96.66</v>
      </c>
      <c r="CZ6" s="36">
        <f t="shared" si="11"/>
        <v>96.61</v>
      </c>
      <c r="DA6" s="36">
        <f t="shared" si="11"/>
        <v>96.66</v>
      </c>
      <c r="DB6" s="36">
        <f t="shared" si="11"/>
        <v>91.21</v>
      </c>
      <c r="DC6" s="36">
        <f t="shared" si="11"/>
        <v>91.6</v>
      </c>
      <c r="DD6" s="36">
        <f t="shared" si="11"/>
        <v>91.48</v>
      </c>
      <c r="DE6" s="36">
        <f t="shared" si="11"/>
        <v>91.58</v>
      </c>
      <c r="DF6" s="36">
        <f t="shared" si="11"/>
        <v>91.48</v>
      </c>
      <c r="DG6" s="35" t="str">
        <f>IF(DG7="","",IF(DG7="-","【-】","【"&amp;SUBSTITUTE(TEXT(DG7,"#,##0.00"),"-","△")&amp;"】"))</f>
        <v>【89.80】</v>
      </c>
      <c r="DH6" s="36">
        <f>IF(DH7="",NA(),DH7)</f>
        <v>45.35</v>
      </c>
      <c r="DI6" s="36">
        <f t="shared" ref="DI6:DQ6" si="12">IF(DI7="",NA(),DI7)</f>
        <v>46.93</v>
      </c>
      <c r="DJ6" s="36">
        <f t="shared" si="12"/>
        <v>47.88</v>
      </c>
      <c r="DK6" s="36">
        <f t="shared" si="12"/>
        <v>49.32</v>
      </c>
      <c r="DL6" s="36">
        <f t="shared" si="12"/>
        <v>50.37</v>
      </c>
      <c r="DM6" s="36">
        <f t="shared" si="12"/>
        <v>48.41</v>
      </c>
      <c r="DN6" s="36">
        <f t="shared" si="12"/>
        <v>49.1</v>
      </c>
      <c r="DO6" s="36">
        <f t="shared" si="12"/>
        <v>49.66</v>
      </c>
      <c r="DP6" s="36">
        <f t="shared" si="12"/>
        <v>50.41</v>
      </c>
      <c r="DQ6" s="36">
        <f t="shared" si="12"/>
        <v>51.13</v>
      </c>
      <c r="DR6" s="35" t="str">
        <f>IF(DR7="","",IF(DR7="-","【-】","【"&amp;SUBSTITUTE(TEXT(DR7,"#,##0.00"),"-","△")&amp;"】"))</f>
        <v>【49.59】</v>
      </c>
      <c r="DS6" s="36">
        <f>IF(DS7="",NA(),DS7)</f>
        <v>1.31</v>
      </c>
      <c r="DT6" s="36">
        <f t="shared" ref="DT6:EB6" si="13">IF(DT7="",NA(),DT7)</f>
        <v>1.25</v>
      </c>
      <c r="DU6" s="36">
        <f t="shared" si="13"/>
        <v>1.23</v>
      </c>
      <c r="DV6" s="36">
        <f t="shared" si="13"/>
        <v>1.19</v>
      </c>
      <c r="DW6" s="36">
        <f t="shared" si="13"/>
        <v>1.19</v>
      </c>
      <c r="DX6" s="36">
        <f t="shared" si="13"/>
        <v>16.16</v>
      </c>
      <c r="DY6" s="36">
        <f t="shared" si="13"/>
        <v>17.420000000000002</v>
      </c>
      <c r="DZ6" s="36">
        <f t="shared" si="13"/>
        <v>18.940000000000001</v>
      </c>
      <c r="EA6" s="36">
        <f t="shared" si="13"/>
        <v>20.36</v>
      </c>
      <c r="EB6" s="36">
        <f t="shared" si="13"/>
        <v>22.41</v>
      </c>
      <c r="EC6" s="35" t="str">
        <f>IF(EC7="","",IF(EC7="-","【-】","【"&amp;SUBSTITUTE(TEXT(EC7,"#,##0.00"),"-","△")&amp;"】"))</f>
        <v>【19.44】</v>
      </c>
      <c r="ED6" s="36">
        <f>IF(ED7="",NA(),ED7)</f>
        <v>0.38</v>
      </c>
      <c r="EE6" s="36">
        <f t="shared" ref="EE6:EM6" si="14">IF(EE7="",NA(),EE7)</f>
        <v>0.3</v>
      </c>
      <c r="EF6" s="36">
        <f t="shared" si="14"/>
        <v>0.42</v>
      </c>
      <c r="EG6" s="36">
        <f t="shared" si="14"/>
        <v>0.42</v>
      </c>
      <c r="EH6" s="36">
        <f t="shared" si="14"/>
        <v>0.34</v>
      </c>
      <c r="EI6" s="36">
        <f t="shared" si="14"/>
        <v>0.74</v>
      </c>
      <c r="EJ6" s="36">
        <f t="shared" si="14"/>
        <v>0.73</v>
      </c>
      <c r="EK6" s="36">
        <f t="shared" si="14"/>
        <v>0.74</v>
      </c>
      <c r="EL6" s="36">
        <f t="shared" si="14"/>
        <v>0.75</v>
      </c>
      <c r="EM6" s="36">
        <f t="shared" si="14"/>
        <v>0.73</v>
      </c>
      <c r="EN6" s="35" t="str">
        <f>IF(EN7="","",IF(EN7="-","【-】","【"&amp;SUBSTITUTE(TEXT(EN7,"#,##0.00"),"-","△")&amp;"】"))</f>
        <v>【0.68】</v>
      </c>
    </row>
    <row r="7" spans="1:144" s="37" customFormat="1" x14ac:dyDescent="0.15">
      <c r="A7" s="29"/>
      <c r="B7" s="38">
        <v>2019</v>
      </c>
      <c r="C7" s="38">
        <v>472018</v>
      </c>
      <c r="D7" s="38">
        <v>46</v>
      </c>
      <c r="E7" s="38">
        <v>1</v>
      </c>
      <c r="F7" s="38">
        <v>0</v>
      </c>
      <c r="G7" s="38">
        <v>1</v>
      </c>
      <c r="H7" s="38" t="s">
        <v>93</v>
      </c>
      <c r="I7" s="38" t="s">
        <v>94</v>
      </c>
      <c r="J7" s="38" t="s">
        <v>95</v>
      </c>
      <c r="K7" s="38" t="s">
        <v>96</v>
      </c>
      <c r="L7" s="38" t="s">
        <v>97</v>
      </c>
      <c r="M7" s="38" t="s">
        <v>98</v>
      </c>
      <c r="N7" s="39" t="s">
        <v>99</v>
      </c>
      <c r="O7" s="39">
        <v>89.65</v>
      </c>
      <c r="P7" s="39">
        <v>100</v>
      </c>
      <c r="Q7" s="39">
        <v>3041</v>
      </c>
      <c r="R7" s="39">
        <v>322011</v>
      </c>
      <c r="S7" s="39">
        <v>39.99</v>
      </c>
      <c r="T7" s="39">
        <v>8052.29</v>
      </c>
      <c r="U7" s="39">
        <v>321183</v>
      </c>
      <c r="V7" s="39">
        <v>39.99</v>
      </c>
      <c r="W7" s="39">
        <v>8031.58</v>
      </c>
      <c r="X7" s="39">
        <v>113.09</v>
      </c>
      <c r="Y7" s="39">
        <v>116.06</v>
      </c>
      <c r="Z7" s="39">
        <v>113.58</v>
      </c>
      <c r="AA7" s="39">
        <v>115.62</v>
      </c>
      <c r="AB7" s="39">
        <v>113.85</v>
      </c>
      <c r="AC7" s="39">
        <v>115.21</v>
      </c>
      <c r="AD7" s="39">
        <v>117.25</v>
      </c>
      <c r="AE7" s="39">
        <v>116.77</v>
      </c>
      <c r="AF7" s="39">
        <v>115.41</v>
      </c>
      <c r="AG7" s="39">
        <v>113.57</v>
      </c>
      <c r="AH7" s="39">
        <v>112.01</v>
      </c>
      <c r="AI7" s="39">
        <v>0</v>
      </c>
      <c r="AJ7" s="39">
        <v>0</v>
      </c>
      <c r="AK7" s="39">
        <v>0</v>
      </c>
      <c r="AL7" s="39">
        <v>0</v>
      </c>
      <c r="AM7" s="39">
        <v>0</v>
      </c>
      <c r="AN7" s="39">
        <v>0.71</v>
      </c>
      <c r="AO7" s="39">
        <v>0</v>
      </c>
      <c r="AP7" s="39">
        <v>0</v>
      </c>
      <c r="AQ7" s="39">
        <v>0</v>
      </c>
      <c r="AR7" s="39">
        <v>0</v>
      </c>
      <c r="AS7" s="39">
        <v>1.08</v>
      </c>
      <c r="AT7" s="39">
        <v>1058.1099999999999</v>
      </c>
      <c r="AU7" s="39">
        <v>1023.61</v>
      </c>
      <c r="AV7" s="39">
        <v>993.33</v>
      </c>
      <c r="AW7" s="39">
        <v>1178.33</v>
      </c>
      <c r="AX7" s="39">
        <v>1030.6199999999999</v>
      </c>
      <c r="AY7" s="39">
        <v>241.71</v>
      </c>
      <c r="AZ7" s="39">
        <v>249.08</v>
      </c>
      <c r="BA7" s="39">
        <v>254.05</v>
      </c>
      <c r="BB7" s="39">
        <v>258.22000000000003</v>
      </c>
      <c r="BC7" s="39">
        <v>250.03</v>
      </c>
      <c r="BD7" s="39">
        <v>264.97000000000003</v>
      </c>
      <c r="BE7" s="39">
        <v>38.24</v>
      </c>
      <c r="BF7" s="39">
        <v>34.11</v>
      </c>
      <c r="BG7" s="39">
        <v>30.22</v>
      </c>
      <c r="BH7" s="39">
        <v>26.45</v>
      </c>
      <c r="BI7" s="39">
        <v>22.69</v>
      </c>
      <c r="BJ7" s="39">
        <v>274.14</v>
      </c>
      <c r="BK7" s="39">
        <v>266.66000000000003</v>
      </c>
      <c r="BL7" s="39">
        <v>258.63</v>
      </c>
      <c r="BM7" s="39">
        <v>255.12</v>
      </c>
      <c r="BN7" s="39">
        <v>254.19</v>
      </c>
      <c r="BO7" s="39">
        <v>266.61</v>
      </c>
      <c r="BP7" s="39">
        <v>106.2</v>
      </c>
      <c r="BQ7" s="39">
        <v>109.03</v>
      </c>
      <c r="BR7" s="39">
        <v>107.29</v>
      </c>
      <c r="BS7" s="39">
        <v>108.93</v>
      </c>
      <c r="BT7" s="39">
        <v>108.93</v>
      </c>
      <c r="BU7" s="39">
        <v>108.81</v>
      </c>
      <c r="BV7" s="39">
        <v>110.87</v>
      </c>
      <c r="BW7" s="39">
        <v>110.3</v>
      </c>
      <c r="BX7" s="39">
        <v>109.12</v>
      </c>
      <c r="BY7" s="39">
        <v>107.42</v>
      </c>
      <c r="BZ7" s="39">
        <v>103.24</v>
      </c>
      <c r="CA7" s="39">
        <v>172.99</v>
      </c>
      <c r="CB7" s="39">
        <v>168.64</v>
      </c>
      <c r="CC7" s="39">
        <v>171.84</v>
      </c>
      <c r="CD7" s="39">
        <v>169.34</v>
      </c>
      <c r="CE7" s="39">
        <v>169.01</v>
      </c>
      <c r="CF7" s="39">
        <v>152.94999999999999</v>
      </c>
      <c r="CG7" s="39">
        <v>150.54</v>
      </c>
      <c r="CH7" s="39">
        <v>151.85</v>
      </c>
      <c r="CI7" s="39">
        <v>153.88</v>
      </c>
      <c r="CJ7" s="39">
        <v>157.19</v>
      </c>
      <c r="CK7" s="39">
        <v>168.38</v>
      </c>
      <c r="CL7" s="39">
        <v>77.97</v>
      </c>
      <c r="CM7" s="39">
        <v>77.05</v>
      </c>
      <c r="CN7" s="39">
        <v>76.52</v>
      </c>
      <c r="CO7" s="39">
        <v>75.790000000000006</v>
      </c>
      <c r="CP7" s="39">
        <v>85.97</v>
      </c>
      <c r="CQ7" s="39">
        <v>63.03</v>
      </c>
      <c r="CR7" s="39">
        <v>63.18</v>
      </c>
      <c r="CS7" s="39">
        <v>63.54</v>
      </c>
      <c r="CT7" s="39">
        <v>63.53</v>
      </c>
      <c r="CU7" s="39">
        <v>63.16</v>
      </c>
      <c r="CV7" s="39">
        <v>60</v>
      </c>
      <c r="CW7" s="39">
        <v>95.53</v>
      </c>
      <c r="CX7" s="39">
        <v>96.33</v>
      </c>
      <c r="CY7" s="39">
        <v>96.66</v>
      </c>
      <c r="CZ7" s="39">
        <v>96.61</v>
      </c>
      <c r="DA7" s="39">
        <v>96.66</v>
      </c>
      <c r="DB7" s="39">
        <v>91.21</v>
      </c>
      <c r="DC7" s="39">
        <v>91.6</v>
      </c>
      <c r="DD7" s="39">
        <v>91.48</v>
      </c>
      <c r="DE7" s="39">
        <v>91.58</v>
      </c>
      <c r="DF7" s="39">
        <v>91.48</v>
      </c>
      <c r="DG7" s="39">
        <v>89.8</v>
      </c>
      <c r="DH7" s="39">
        <v>45.35</v>
      </c>
      <c r="DI7" s="39">
        <v>46.93</v>
      </c>
      <c r="DJ7" s="39">
        <v>47.88</v>
      </c>
      <c r="DK7" s="39">
        <v>49.32</v>
      </c>
      <c r="DL7" s="39">
        <v>50.37</v>
      </c>
      <c r="DM7" s="39">
        <v>48.41</v>
      </c>
      <c r="DN7" s="39">
        <v>49.1</v>
      </c>
      <c r="DO7" s="39">
        <v>49.66</v>
      </c>
      <c r="DP7" s="39">
        <v>50.41</v>
      </c>
      <c r="DQ7" s="39">
        <v>51.13</v>
      </c>
      <c r="DR7" s="39">
        <v>49.59</v>
      </c>
      <c r="DS7" s="39">
        <v>1.31</v>
      </c>
      <c r="DT7" s="39">
        <v>1.25</v>
      </c>
      <c r="DU7" s="39">
        <v>1.23</v>
      </c>
      <c r="DV7" s="39">
        <v>1.19</v>
      </c>
      <c r="DW7" s="39">
        <v>1.19</v>
      </c>
      <c r="DX7" s="39">
        <v>16.16</v>
      </c>
      <c r="DY7" s="39">
        <v>17.420000000000002</v>
      </c>
      <c r="DZ7" s="39">
        <v>18.940000000000001</v>
      </c>
      <c r="EA7" s="39">
        <v>20.36</v>
      </c>
      <c r="EB7" s="39">
        <v>22.41</v>
      </c>
      <c r="EC7" s="39">
        <v>19.440000000000001</v>
      </c>
      <c r="ED7" s="39">
        <v>0.38</v>
      </c>
      <c r="EE7" s="39">
        <v>0.3</v>
      </c>
      <c r="EF7" s="39">
        <v>0.42</v>
      </c>
      <c r="EG7" s="39">
        <v>0.42</v>
      </c>
      <c r="EH7" s="39">
        <v>0.34</v>
      </c>
      <c r="EI7" s="39">
        <v>0.74</v>
      </c>
      <c r="EJ7" s="39">
        <v>0.73</v>
      </c>
      <c r="EK7" s="39">
        <v>0.74</v>
      </c>
      <c r="EL7" s="39">
        <v>0.75</v>
      </c>
      <c r="EM7" s="39">
        <v>0.73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