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uza\Desktop\経営比較分析表\R3年度\"/>
    </mc:Choice>
  </mc:AlternateContent>
  <xr:revisionPtr revIDLastSave="0" documentId="13_ncr:1_{4C0998A5-1D38-4349-8817-C6463D0F17D5}" xr6:coauthVersionLast="47" xr6:coauthVersionMax="47" xr10:uidLastSave="{00000000-0000-0000-0000-000000000000}"/>
  <workbookProtection workbookAlgorithmName="SHA-512" workbookHashValue="jboEPnjcbGOez3fYFXicPdoKbBlL9yH9fWjT599FvpcZ7dShntHiENTbZiHdHUPYemvvb+8LpPmw5sqeC2Rr6w==" workbookSaltValue="ZswhEU11htMayyZGOA1bx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BB8" i="4"/>
  <c r="AT8" i="4"/>
  <c r="W8" i="4"/>
  <c r="P8" i="4"/>
  <c r="B6" i="4"/>
</calcChain>
</file>

<file path=xl/sharedStrings.xml><?xml version="1.0" encoding="utf-8"?>
<sst xmlns="http://schemas.openxmlformats.org/spreadsheetml/2006/main" count="231" uniqueCount="112">
  <si>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</si>
  <si>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</si>
  <si>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</si>
  <si>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</si>
  <si>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</si>
  <si>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</si>
  <si>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</si>
  <si>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</si>
  <si>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</si>
  <si>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</si>
  <si>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</si>
  <si>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</si>
  <si>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</si>
  <si>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</si>
  <si>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</si>
  <si>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</si>
  <si>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</si>
  <si>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</si>
  <si>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</si>
  <si>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</si>
  <si>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</si>
  <si>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</si>
  <si>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</si>
  <si>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</si>
  <si>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</si>
  <si>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</si>
  <si>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</si>
  <si>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</si>
  <si>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</si>
  <si>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</si>
  <si>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</si>
  <si>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</si>
  <si>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</si>
  <si>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</si>
  <si>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</si>
  <si>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</si>
  <si>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</si>
  <si>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</si>
  <si>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</si>
  <si>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</si>
  <si>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</si>
  <si>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</si>
  <si>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</si>
  <si>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</si>
  <si>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</si>
  <si>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</si>
  <si>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</si>
  <si>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</si>
  <si>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</si>
  <si>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</si>
  <si>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</si>
  <si>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</si>
  <si>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</si>
  <si>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</si>
  <si>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</si>
  <si>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</si>
  <si>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</si>
  <si>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</si>
  <si>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</si>
  <si>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</si>
  <si>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</si>
  <si>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</si>
  <si>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</si>
  <si>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</si>
  <si>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</si>
  <si>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</si>
  <si>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</si>
  <si>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</si>
  <si>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</si>
  <si>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</si>
  <si>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</si>
  <si>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</si>
  <si>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</si>
  <si>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</si>
  <si>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</si>
  <si>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</si>
  <si>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</si>
  <si>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</si>
  <si>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</si>
  <si>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</si>
  <si>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</si>
  <si>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</si>
  <si>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</si>
  <si>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</si>
  <si>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</si>
  <si>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</si>
  <si>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</si>
  <si>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</si>
  <si>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</si>
  <si>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</si>
  <si>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</si>
  <si>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</si>
  <si>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</si>
  <si>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</si>
  <si>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</si>
  <si>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</si>
  <si>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</si>
  <si>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</si>
  <si>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</si>
  <si>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</si>
  <si>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</si>
  <si>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</si>
  <si>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</si>
  <si>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</si>
  <si>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</si>
  <si>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</si>
  <si>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</si>
  <si>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</si>
  <si>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</si>
  <si>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当企業団の経営状況については、一定の健全化を確保できていると判断している。
　今後は、施設更新費用が増加することから、将来は厳しい経営環境になると予想される為、経費の削減に努めつ、計画的な施設更新を行い、安定した水道事業の経営を図る。</t>
    <rPh sb="1" eb="5">
      <t>トウキギョウダン</t>
    </rPh>
    <rPh sb="6" eb="10">
      <t>ケイエイジョウキョウ</t>
    </rPh>
    <rPh sb="16" eb="18">
      <t>イッテイ</t>
    </rPh>
    <rPh sb="19" eb="22">
      <t>ケンゼンカ</t>
    </rPh>
    <rPh sb="23" eb="25">
      <t>カクホ</t>
    </rPh>
    <rPh sb="31" eb="33">
      <t>ハンダン</t>
    </rPh>
    <rPh sb="40" eb="42">
      <t>コンゴ</t>
    </rPh>
    <rPh sb="44" eb="50">
      <t>シセツコウシンヒヨウ</t>
    </rPh>
    <rPh sb="51" eb="53">
      <t>ゾウカ</t>
    </rPh>
    <rPh sb="60" eb="62">
      <t>ショウライ</t>
    </rPh>
    <rPh sb="63" eb="64">
      <t>キビ</t>
    </rPh>
    <rPh sb="66" eb="68">
      <t>ケイエイ</t>
    </rPh>
    <rPh sb="68" eb="70">
      <t>カンキョウ</t>
    </rPh>
    <rPh sb="74" eb="76">
      <t>ヨソウ</t>
    </rPh>
    <rPh sb="79" eb="80">
      <t>タメ</t>
    </rPh>
    <rPh sb="81" eb="83">
      <t>ケイヒ</t>
    </rPh>
    <rPh sb="84" eb="86">
      <t>サクゲン</t>
    </rPh>
    <rPh sb="87" eb="88">
      <t>ツト</t>
    </rPh>
    <rPh sb="91" eb="94">
      <t>ケイカクテキ</t>
    </rPh>
    <rPh sb="95" eb="99">
      <t>シセツコウシン</t>
    </rPh>
    <rPh sb="100" eb="101">
      <t>オコナ</t>
    </rPh>
    <rPh sb="103" eb="105">
      <t>アンテイ</t>
    </rPh>
    <rPh sb="107" eb="109">
      <t>スイドウ</t>
    </rPh>
    <rPh sb="109" eb="111">
      <t>ジギョウ</t>
    </rPh>
    <rPh sb="112" eb="114">
      <t>ケイエイ</t>
    </rPh>
    <rPh sb="115" eb="116">
      <t>ハカ</t>
    </rPh>
    <phoneticPr fontId="4"/>
  </si>
  <si>
    <t>①経常収支比率
　100％以上なので黒字ではあるが、今後の施設更新に充てる財源を計画的に確保する為、経営の効率化や費用削減など改善に努める。
②累積欠損金比率
　0％なので健全な経営が維持されている。
③流動比率
　100％以上を維持しており、良好である。
④企業債残高対給水収益比率
　類似団体平均値を下回っているが、今後、事業規模拡大に伴い留保資金が不足することから企業債の借入を予定している。
⑤料金回収率
　100％以上を維持しており、適切な料金収入の確保が達成できている。
⑥給水原価
　類似団体平均値を上回っており、引き続き維持できるよう費用削減などの改善に努める。
⑦施設利用率
　一般的に高い方が効率的であるといえるが、今後も人口増加が見込まれ配水量も微増していくと予測される為、現状においては、施設能力に余力がある方が望ましいと分析している。
⑧有収率
　類似団体平均値より上回っており、今後も各種漏水防止対策を効果的に実施していく。</t>
    <rPh sb="1" eb="3">
      <t>ケイジョウ</t>
    </rPh>
    <rPh sb="3" eb="5">
      <t>シュウシ</t>
    </rPh>
    <rPh sb="5" eb="7">
      <t>ヒリツ</t>
    </rPh>
    <rPh sb="13" eb="15">
      <t>イジョウ</t>
    </rPh>
    <rPh sb="18" eb="20">
      <t>クロジ</t>
    </rPh>
    <rPh sb="26" eb="28">
      <t>コンゴ</t>
    </rPh>
    <rPh sb="29" eb="33">
      <t>シセツコウシン</t>
    </rPh>
    <rPh sb="34" eb="35">
      <t>ア</t>
    </rPh>
    <rPh sb="37" eb="39">
      <t>ザイゲン</t>
    </rPh>
    <rPh sb="40" eb="43">
      <t>ケイカクテキ</t>
    </rPh>
    <rPh sb="44" eb="46">
      <t>カクホ</t>
    </rPh>
    <rPh sb="48" eb="49">
      <t>タメ</t>
    </rPh>
    <rPh sb="50" eb="52">
      <t>ケイエイ</t>
    </rPh>
    <rPh sb="53" eb="56">
      <t>コウリツカ</t>
    </rPh>
    <rPh sb="57" eb="59">
      <t>ヒヨウ</t>
    </rPh>
    <rPh sb="59" eb="61">
      <t>サクゲン</t>
    </rPh>
    <rPh sb="63" eb="65">
      <t>カイゼン</t>
    </rPh>
    <rPh sb="66" eb="67">
      <t>ツト</t>
    </rPh>
    <rPh sb="72" eb="76">
      <t>ルイセキケッソン</t>
    </rPh>
    <rPh sb="76" eb="77">
      <t>キン</t>
    </rPh>
    <rPh sb="77" eb="79">
      <t>ヒリツ</t>
    </rPh>
    <rPh sb="102" eb="104">
      <t>リュウドウ</t>
    </rPh>
    <rPh sb="104" eb="106">
      <t>ヒリツ</t>
    </rPh>
    <rPh sb="112" eb="114">
      <t>イジョウ</t>
    </rPh>
    <rPh sb="115" eb="117">
      <t>イジ</t>
    </rPh>
    <rPh sb="122" eb="124">
      <t>リョウコウ</t>
    </rPh>
    <rPh sb="130" eb="133">
      <t>キギョウサイ</t>
    </rPh>
    <rPh sb="133" eb="135">
      <t>ザンダカ</t>
    </rPh>
    <rPh sb="135" eb="136">
      <t>タイ</t>
    </rPh>
    <rPh sb="136" eb="140">
      <t>キュウスイシュウエキ</t>
    </rPh>
    <rPh sb="140" eb="142">
      <t>ヒリツ</t>
    </rPh>
    <rPh sb="144" eb="146">
      <t>ルイジ</t>
    </rPh>
    <rPh sb="146" eb="148">
      <t>ダンタイ</t>
    </rPh>
    <rPh sb="148" eb="151">
      <t>ヘイキンチ</t>
    </rPh>
    <rPh sb="152" eb="154">
      <t>シタマワ</t>
    </rPh>
    <rPh sb="160" eb="162">
      <t>コンゴ</t>
    </rPh>
    <rPh sb="163" eb="165">
      <t>ジギョウ</t>
    </rPh>
    <rPh sb="165" eb="167">
      <t>キボ</t>
    </rPh>
    <rPh sb="167" eb="169">
      <t>カクダイ</t>
    </rPh>
    <rPh sb="170" eb="171">
      <t>トモナ</t>
    </rPh>
    <rPh sb="172" eb="176">
      <t>リュウホシキン</t>
    </rPh>
    <rPh sb="177" eb="179">
      <t>フソク</t>
    </rPh>
    <rPh sb="185" eb="188">
      <t>キギョウサイ</t>
    </rPh>
    <rPh sb="189" eb="191">
      <t>カリイレ</t>
    </rPh>
    <rPh sb="192" eb="194">
      <t>ヨテイ</t>
    </rPh>
    <rPh sb="201" eb="203">
      <t>リョウキン</t>
    </rPh>
    <rPh sb="203" eb="205">
      <t>カイシュウ</t>
    </rPh>
    <rPh sb="205" eb="206">
      <t>リツ</t>
    </rPh>
    <rPh sb="212" eb="214">
      <t>イジョウ</t>
    </rPh>
    <rPh sb="215" eb="217">
      <t>イジ</t>
    </rPh>
    <rPh sb="222" eb="224">
      <t>テキセツ</t>
    </rPh>
    <rPh sb="225" eb="227">
      <t>リョウキン</t>
    </rPh>
    <rPh sb="227" eb="229">
      <t>シュウニュウ</t>
    </rPh>
    <rPh sb="230" eb="232">
      <t>カクホ</t>
    </rPh>
    <rPh sb="233" eb="235">
      <t>タッセイ</t>
    </rPh>
    <rPh sb="243" eb="245">
      <t>キュウスイ</t>
    </rPh>
    <rPh sb="245" eb="247">
      <t>ゲンカ</t>
    </rPh>
    <rPh sb="249" eb="253">
      <t>ルイジダンタイ</t>
    </rPh>
    <rPh sb="253" eb="256">
      <t>ヘイキンチ</t>
    </rPh>
    <rPh sb="257" eb="259">
      <t>ウワマワ</t>
    </rPh>
    <rPh sb="264" eb="265">
      <t>ヒ</t>
    </rPh>
    <rPh sb="266" eb="267">
      <t>ツヅ</t>
    </rPh>
    <rPh sb="268" eb="270">
      <t>イジ</t>
    </rPh>
    <rPh sb="275" eb="277">
      <t>ヒヨウ</t>
    </rPh>
    <rPh sb="277" eb="279">
      <t>サクゲン</t>
    </rPh>
    <rPh sb="282" eb="284">
      <t>カイゼン</t>
    </rPh>
    <rPh sb="285" eb="286">
      <t>ツト</t>
    </rPh>
    <rPh sb="291" eb="296">
      <t>シセツリヨウリツ</t>
    </rPh>
    <rPh sb="298" eb="301">
      <t>イッパンテキ</t>
    </rPh>
    <rPh sb="302" eb="303">
      <t>タカ</t>
    </rPh>
    <rPh sb="304" eb="305">
      <t>ホウ</t>
    </rPh>
    <rPh sb="306" eb="309">
      <t>コウリツテキ</t>
    </rPh>
    <rPh sb="318" eb="320">
      <t>コンゴ</t>
    </rPh>
    <rPh sb="321" eb="325">
      <t>ジンコウゾウカ</t>
    </rPh>
    <rPh sb="326" eb="328">
      <t>ミコ</t>
    </rPh>
    <rPh sb="330" eb="333">
      <t>ハイスイリョウ</t>
    </rPh>
    <rPh sb="334" eb="336">
      <t>ビゾウ</t>
    </rPh>
    <rPh sb="341" eb="343">
      <t>ヨソク</t>
    </rPh>
    <rPh sb="346" eb="347">
      <t>タメ</t>
    </rPh>
    <rPh sb="348" eb="350">
      <t>ゲンジョウ</t>
    </rPh>
    <rPh sb="356" eb="360">
      <t>シセツノウリョク</t>
    </rPh>
    <rPh sb="361" eb="363">
      <t>ヨリョク</t>
    </rPh>
    <rPh sb="366" eb="367">
      <t>ホウ</t>
    </rPh>
    <rPh sb="368" eb="369">
      <t>ノゾ</t>
    </rPh>
    <rPh sb="373" eb="375">
      <t>ブンセキ</t>
    </rPh>
    <rPh sb="382" eb="385">
      <t>ユウシュウリツ</t>
    </rPh>
    <rPh sb="387" eb="394">
      <t>ルイジダンタイヘイキンチ</t>
    </rPh>
    <rPh sb="396" eb="398">
      <t>ウワマワ</t>
    </rPh>
    <rPh sb="403" eb="405">
      <t>コンゴ</t>
    </rPh>
    <rPh sb="406" eb="408">
      <t>カクシュ</t>
    </rPh>
    <rPh sb="408" eb="412">
      <t>ロウスイボウシ</t>
    </rPh>
    <rPh sb="412" eb="414">
      <t>タイサク</t>
    </rPh>
    <rPh sb="415" eb="418">
      <t>コウカテキ</t>
    </rPh>
    <rPh sb="419" eb="421">
      <t>ジッシ</t>
    </rPh>
    <phoneticPr fontId="4"/>
  </si>
  <si>
    <t>①有形固定資産減価償却率
　類似団体平均値より高い為、将来の施設更新に取り組む必要がある。
②管路経年比率
　類似団体平均値より低いが、今後は、法定耐用年数を更新の基準とはせず、実使用可能年数まで延命化を図り更新することから、上昇していく予定である。
③管路更新率
　年度によりばらつきがある為、更新需要の平準化、優先順位の決定により計画的に更新する必要がある。</t>
    <rPh sb="1" eb="7">
      <t>ユウケイコテイシサン</t>
    </rPh>
    <rPh sb="7" eb="12">
      <t>ゲンカショウキャクリツ</t>
    </rPh>
    <rPh sb="14" eb="16">
      <t>ルイジ</t>
    </rPh>
    <rPh sb="16" eb="18">
      <t>ダンタイ</t>
    </rPh>
    <rPh sb="18" eb="21">
      <t>ヘイキンチ</t>
    </rPh>
    <rPh sb="23" eb="24">
      <t>タカ</t>
    </rPh>
    <rPh sb="25" eb="26">
      <t>タメ</t>
    </rPh>
    <rPh sb="27" eb="29">
      <t>ショウライ</t>
    </rPh>
    <rPh sb="30" eb="32">
      <t>シセツ</t>
    </rPh>
    <rPh sb="32" eb="34">
      <t>コウシン</t>
    </rPh>
    <rPh sb="35" eb="36">
      <t>ト</t>
    </rPh>
    <rPh sb="37" eb="38">
      <t>ク</t>
    </rPh>
    <rPh sb="39" eb="41">
      <t>ヒツヨウ</t>
    </rPh>
    <rPh sb="47" eb="49">
      <t>カンロ</t>
    </rPh>
    <rPh sb="49" eb="51">
      <t>ケイネン</t>
    </rPh>
    <rPh sb="51" eb="53">
      <t>ヒリツ</t>
    </rPh>
    <rPh sb="55" eb="57">
      <t>ルイジ</t>
    </rPh>
    <rPh sb="57" eb="59">
      <t>ダンタイ</t>
    </rPh>
    <rPh sb="59" eb="62">
      <t>ヘイキンチ</t>
    </rPh>
    <rPh sb="64" eb="65">
      <t>ヒク</t>
    </rPh>
    <rPh sb="68" eb="70">
      <t>コンゴ</t>
    </rPh>
    <rPh sb="72" eb="74">
      <t>ホウテイ</t>
    </rPh>
    <rPh sb="74" eb="78">
      <t>タイヨウネンスウ</t>
    </rPh>
    <rPh sb="90" eb="92">
      <t>シヨウ</t>
    </rPh>
    <rPh sb="127" eb="129">
      <t>カンロ</t>
    </rPh>
    <rPh sb="129" eb="131">
      <t>コウシン</t>
    </rPh>
    <rPh sb="131" eb="132">
      <t>リツ</t>
    </rPh>
    <rPh sb="134" eb="136">
      <t>ネンド</t>
    </rPh>
    <rPh sb="146" eb="147">
      <t>タメ</t>
    </rPh>
    <rPh sb="148" eb="152">
      <t>コウシンジュヨウ</t>
    </rPh>
    <rPh sb="153" eb="156">
      <t>ヘイジュンカ</t>
    </rPh>
    <rPh sb="157" eb="161">
      <t>ユウセンジュンイ</t>
    </rPh>
    <rPh sb="162" eb="164">
      <t>ケッテイ</t>
    </rPh>
    <rPh sb="167" eb="170">
      <t>ケイカクテキ</t>
    </rPh>
    <rPh sb="171" eb="173">
      <t>コウシン</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</si>
</sst>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0.65</c:v>
                </c:pt>
                <c:pt idx="1">
                  <c:v>1.47</c:v>
                </c:pt>
                <c:pt idx="2">
                  <c:v>0.71</c:v>
                </c:pt>
                <c:pt idx="3">
                  <c:v>0.37</c:v>
                </c:pt>
                <c:pt idx="4">
                  <c:v>0.77</c:v>
                </c:pt>
              </c:numCache>
            </c:numRef>
          </c:val>
          <c:extLst>
            <c:ext xmlns:c16="http://schemas.microsoft.com/office/drawing/2014/chart" uri="{C3380CC4-5D6E-409C-BE32-E72D297353CC}">
              <c16:uniqueId val="{00000000-2520-4C2D-82A8-53FCD9F906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520-4C2D-82A8-53FCD9F906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83.29</c:v>
                </c:pt>
                <c:pt idx="1">
                  <c:v>88.54</c:v>
                </c:pt>
                <c:pt idx="2">
                  <c:v>88.13</c:v>
                </c:pt>
                <c:pt idx="3">
                  <c:v>87.33</c:v>
                </c:pt>
                <c:pt idx="4">
                  <c:v>89.51</c:v>
                </c:pt>
              </c:numCache>
            </c:numRef>
          </c:val>
          <c:extLst>
            <c:ext xmlns:c16="http://schemas.microsoft.com/office/drawing/2014/chart" uri="{C3380CC4-5D6E-409C-BE32-E72D297353CC}">
              <c16:uniqueId val="{00000000-DA59-46F8-AA5A-447B7F451D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A59-46F8-AA5A-447B7F451D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94.95</c:v>
                </c:pt>
                <c:pt idx="1">
                  <c:v>95.1</c:v>
                </c:pt>
                <c:pt idx="2">
                  <c:v>95.2</c:v>
                </c:pt>
                <c:pt idx="3">
                  <c:v>94.91</c:v>
                </c:pt>
                <c:pt idx="4">
                  <c:v>95.13</c:v>
                </c:pt>
              </c:numCache>
            </c:numRef>
          </c:val>
          <c:extLst>
            <c:ext xmlns:c16="http://schemas.microsoft.com/office/drawing/2014/chart" uri="{C3380CC4-5D6E-409C-BE32-E72D297353CC}">
              <c16:uniqueId val="{00000000-0F10-4396-9B3F-CD01638E30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F10-4396-9B3F-CD01638E30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111.33</c:v>
                </c:pt>
                <c:pt idx="1">
                  <c:v>113.91</c:v>
                </c:pt>
                <c:pt idx="2">
                  <c:v>110</c:v>
                </c:pt>
                <c:pt idx="3">
                  <c:v>109.26</c:v>
                </c:pt>
                <c:pt idx="4">
                  <c:v>107.11</c:v>
                </c:pt>
              </c:numCache>
            </c:numRef>
          </c:val>
          <c:extLst>
            <c:ext xmlns:c16="http://schemas.microsoft.com/office/drawing/2014/chart" uri="{C3380CC4-5D6E-409C-BE32-E72D297353CC}">
              <c16:uniqueId val="{00000000-5CB3-44EE-9FC2-3A6CD21AA5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CB3-44EE-9FC2-3A6CD21AA5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48.89</c:v>
                </c:pt>
                <c:pt idx="1">
                  <c:v>49.5</c:v>
                </c:pt>
                <c:pt idx="2">
                  <c:v>50.13</c:v>
                </c:pt>
                <c:pt idx="3">
                  <c:v>50.24</c:v>
                </c:pt>
                <c:pt idx="4">
                  <c:v>50.29</c:v>
                </c:pt>
              </c:numCache>
            </c:numRef>
          </c:val>
          <c:extLst>
            <c:ext xmlns:c16="http://schemas.microsoft.com/office/drawing/2014/chart" uri="{C3380CC4-5D6E-409C-BE32-E72D297353CC}">
              <c16:uniqueId val="{00000000-5A65-4634-8ADF-38E1A84902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A65-4634-8ADF-38E1A84902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0.04</c:v>
                </c:pt>
                <c:pt idx="1">
                  <c:v>4.79</c:v>
                </c:pt>
                <c:pt idx="2">
                  <c:v>5.14</c:v>
                </c:pt>
                <c:pt idx="3">
                  <c:v>4.93</c:v>
                </c:pt>
                <c:pt idx="4">
                  <c:v>6.03</c:v>
                </c:pt>
              </c:numCache>
            </c:numRef>
          </c:val>
          <c:extLst>
            <c:ext xmlns:c16="http://schemas.microsoft.com/office/drawing/2014/chart" uri="{C3380CC4-5D6E-409C-BE32-E72D297353CC}">
              <c16:uniqueId val="{00000000-7CCB-4DC4-9C90-B947330986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7CCB-4DC4-9C90-B947330986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41-4712-AF79-E4FF69B986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0641-4712-AF79-E4FF69B986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809.09</c:v>
                </c:pt>
                <c:pt idx="1">
                  <c:v>777.95</c:v>
                </c:pt>
                <c:pt idx="2">
                  <c:v>655.44</c:v>
                </c:pt>
                <c:pt idx="3">
                  <c:v>735.45</c:v>
                </c:pt>
                <c:pt idx="4">
                  <c:v>642.41999999999996</c:v>
                </c:pt>
              </c:numCache>
            </c:numRef>
          </c:val>
          <c:extLst>
            <c:ext xmlns:c16="http://schemas.microsoft.com/office/drawing/2014/chart" uri="{C3380CC4-5D6E-409C-BE32-E72D297353CC}">
              <c16:uniqueId val="{00000000-C2C5-4729-BAD5-72D1546097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C2C5-4729-BAD5-72D1546097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104.43</c:v>
                </c:pt>
                <c:pt idx="1">
                  <c:v>95.36</c:v>
                </c:pt>
                <c:pt idx="2">
                  <c:v>87.57</c:v>
                </c:pt>
                <c:pt idx="3">
                  <c:v>80.02</c:v>
                </c:pt>
                <c:pt idx="4">
                  <c:v>73.67</c:v>
                </c:pt>
              </c:numCache>
            </c:numRef>
          </c:val>
          <c:extLst>
            <c:ext xmlns:c16="http://schemas.microsoft.com/office/drawing/2014/chart" uri="{C3380CC4-5D6E-409C-BE32-E72D297353CC}">
              <c16:uniqueId val="{00000000-6040-46EC-96BA-B613D99785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6040-46EC-96BA-B613D99785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110.75</c:v>
                </c:pt>
                <c:pt idx="1">
                  <c:v>111.19</c:v>
                </c:pt>
                <c:pt idx="2">
                  <c:v>107.73</c:v>
                </c:pt>
                <c:pt idx="3">
                  <c:v>106.93</c:v>
                </c:pt>
                <c:pt idx="4">
                  <c:v>104.85</c:v>
                </c:pt>
              </c:numCache>
            </c:numRef>
          </c:val>
          <c:extLst>
            <c:ext xmlns:c16="http://schemas.microsoft.com/office/drawing/2014/chart" uri="{C3380CC4-5D6E-409C-BE32-E72D297353CC}">
              <c16:uniqueId val="{00000000-D706-4448-BF06-6EF36101E1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D706-4448-BF06-6EF36101E1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179.09</c:v>
                </c:pt>
                <c:pt idx="1">
                  <c:v>178.03</c:v>
                </c:pt>
                <c:pt idx="2">
                  <c:v>183.17</c:v>
                </c:pt>
                <c:pt idx="3">
                  <c:v>183.92</c:v>
                </c:pt>
                <c:pt idx="4">
                  <c:v>180.47</c:v>
                </c:pt>
              </c:numCache>
            </c:numRef>
          </c:val>
          <c:extLst>
            <c:ext xmlns:c16="http://schemas.microsoft.com/office/drawing/2014/chart" uri="{C3380CC4-5D6E-409C-BE32-E72D297353CC}">
              <c16:uniqueId val="{00000000-A11E-4DF2-8982-0A49ED2702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A11E-4DF2-8982-0A49ED2702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南部水道企業団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83.04</v>
      </c>
      <c r="J10" s="68"/>
      <c r="K10" s="68"/>
      <c r="L10" s="68"/>
      <c r="M10" s="68"/>
      <c r="N10" s="68"/>
      <c r="O10" s="69"/>
      <c r="P10" s="70">
        <f>データ!$P$6</f>
        <v>100</v>
      </c>
      <c r="Q10" s="70"/>
      <c r="R10" s="70"/>
      <c r="S10" s="70"/>
      <c r="T10" s="70"/>
      <c r="U10" s="70"/>
      <c r="V10" s="70"/>
      <c r="W10" s="71">
        <f>データ!$Q$6</f>
        <v>3484</v>
      </c>
      <c r="X10" s="71"/>
      <c r="Y10" s="71"/>
      <c r="Z10" s="71"/>
      <c r="AA10" s="71"/>
      <c r="AB10" s="71"/>
      <c r="AC10" s="71"/>
      <c r="AD10" s="2"/>
      <c r="AE10" s="2"/>
      <c r="AF10" s="2"/>
      <c r="AG10" s="2"/>
      <c r="AH10" s="4"/>
      <c r="AI10" s="4"/>
      <c r="AJ10" s="4"/>
      <c r="AK10" s="4"/>
      <c r="AL10" s="71">
        <f>データ!$U$6</f>
        <v>72015</v>
      </c>
      <c r="AM10" s="71"/>
      <c r="AN10" s="71"/>
      <c r="AO10" s="71"/>
      <c r="AP10" s="71"/>
      <c r="AQ10" s="71"/>
      <c r="AR10" s="71"/>
      <c r="AS10" s="71"/>
      <c r="AT10" s="67">
        <f>データ!$V$6</f>
        <v>37.72</v>
      </c>
      <c r="AU10" s="68"/>
      <c r="AV10" s="68"/>
      <c r="AW10" s="68"/>
      <c r="AX10" s="68"/>
      <c r="AY10" s="68"/>
      <c r="AZ10" s="68"/>
      <c r="BA10" s="68"/>
      <c r="BB10" s="70">
        <f>データ!$W$6</f>
        <v>1909.2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4NFNYTt0h1Sk8mr+KcqloP7qFLKe4kiJXXe+xP/k44Sm1/ZKOBBDQiOqRhNeTZZ1SajcjMhqc7jFPD0MIL6iA==" saltValue="evy/aWxW/gF86SPmBBOM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478016</v>
      </c>
      <c r="D6" s="34">
        <f t="shared" si="3"/>
        <v>46</v>
      </c>
      <c r="E6" s="34">
        <f t="shared" si="3"/>
        <v>1</v>
      </c>
      <c r="F6" s="34">
        <f t="shared" si="3"/>
        <v>0</v>
      </c>
      <c r="G6" s="34">
        <f t="shared" si="3"/>
        <v>1</v>
      </c>
      <c r="H6" s="34" t="str">
        <f t="shared" si="3"/>
        <v>沖縄県　南部水道企業団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83.04</v>
      </c>
      <c r="P6" s="35">
        <f t="shared" si="3"/>
        <v>100</v>
      </c>
      <c r="Q6" s="35">
        <f t="shared" si="3"/>
        <v>3484</v>
      </c>
      <c r="R6" s="35" t="str">
        <f t="shared" si="3"/>
        <v>-</v>
      </c>
      <c r="S6" s="35" t="str">
        <f t="shared" si="3"/>
        <v>-</v>
      </c>
      <c r="T6" s="35" t="str">
        <f t="shared" si="3"/>
        <v>-</v>
      </c>
      <c r="U6" s="35">
        <f t="shared" si="3"/>
        <v>72015</v>
      </c>
      <c r="V6" s="35">
        <f t="shared" si="3"/>
        <v>37.72</v>
      </c>
      <c r="W6" s="35">
        <f t="shared" si="3"/>
        <v>1909.2</v>
      </c>
      <c r="X6" s="36">
        <f>IF(X7="",NA(),X7)</f>
        <v>111.33</v>
      </c>
      <c r="Y6" s="36">
        <f t="shared" ref="Y6:AG6" si="4">IF(Y7="",NA(),Y7)</f>
        <v>113.91</v>
      </c>
      <c r="Z6" s="36">
        <f t="shared" si="4"/>
        <v>110</v>
      </c>
      <c r="AA6" s="36">
        <f t="shared" si="4"/>
        <v>109.26</v>
      </c>
      <c r="AB6" s="36">
        <f t="shared" si="4"/>
        <v>107.11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809.09</v>
      </c>
      <c r="AU6" s="36">
        <f t="shared" ref="AU6:BC6" si="6">IF(AU7="",NA(),AU7)</f>
        <v>777.95</v>
      </c>
      <c r="AV6" s="36">
        <f t="shared" si="6"/>
        <v>655.44</v>
      </c>
      <c r="AW6" s="36">
        <f t="shared" si="6"/>
        <v>735.45</v>
      </c>
      <c r="AX6" s="36">
        <f t="shared" si="6"/>
        <v>642.41999999999996</v>
      </c>
      <c r="AY6" s="36">
        <f t="shared" si="6"/>
        <v>357.82</v>
      </c>
      <c r="AZ6" s="36">
        <f t="shared" si="6"/>
        <v>355.5</v>
      </c>
      <c r="BA6" s="36">
        <f t="shared" si="6"/>
        <v>349.83</v>
      </c>
      <c r="BB6" s="36">
        <f t="shared" si="6"/>
        <v>360.86</v>
      </c>
      <c r="BC6" s="36">
        <f t="shared" si="6"/>
        <v>350.79</v>
      </c>
      <c r="BD6" s="35" t="str">
        <f>IF(BD7="","",IF(BD7="-","【-】","【"&amp;SUBSTITUTE(TEXT(BD7,"#,##0.00"),"-","△")&amp;"】"))</f>
        <v>【260.31】</v>
      </c>
      <c r="BE6" s="36">
        <f>IF(BE7="",NA(),BE7)</f>
        <v>104.43</v>
      </c>
      <c r="BF6" s="36">
        <f t="shared" ref="BF6:BN6" si="7">IF(BF7="",NA(),BF7)</f>
        <v>95.36</v>
      </c>
      <c r="BG6" s="36">
        <f t="shared" si="7"/>
        <v>87.57</v>
      </c>
      <c r="BH6" s="36">
        <f t="shared" si="7"/>
        <v>80.02</v>
      </c>
      <c r="BI6" s="36">
        <f t="shared" si="7"/>
        <v>73.67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110.75</v>
      </c>
      <c r="BQ6" s="36">
        <f t="shared" ref="BQ6:BY6" si="8">IF(BQ7="",NA(),BQ7)</f>
        <v>111.19</v>
      </c>
      <c r="BR6" s="36">
        <f t="shared" si="8"/>
        <v>107.73</v>
      </c>
      <c r="BS6" s="36">
        <f t="shared" si="8"/>
        <v>106.93</v>
      </c>
      <c r="BT6" s="36">
        <f t="shared" si="8"/>
        <v>104.85</v>
      </c>
      <c r="BU6" s="36">
        <f t="shared" si="8"/>
        <v>106.01</v>
      </c>
      <c r="BV6" s="36">
        <f t="shared" si="8"/>
        <v>104.57</v>
      </c>
      <c r="BW6" s="36">
        <f t="shared" si="8"/>
        <v>103.54</v>
      </c>
      <c r="BX6" s="36">
        <f t="shared" si="8"/>
        <v>103.32</v>
      </c>
      <c r="BY6" s="36">
        <f t="shared" si="8"/>
        <v>100.85</v>
      </c>
      <c r="BZ6" s="35" t="str">
        <f>IF(BZ7="","",IF(BZ7="-","【-】","【"&amp;SUBSTITUTE(TEXT(BZ7,"#,##0.00"),"-","△")&amp;"】"))</f>
        <v>【100.05】</v>
      </c>
      <c r="CA6" s="36">
        <f>IF(CA7="",NA(),CA7)</f>
        <v>179.09</v>
      </c>
      <c r="CB6" s="36">
        <f t="shared" ref="CB6:CJ6" si="9">IF(CB7="",NA(),CB7)</f>
        <v>178.03</v>
      </c>
      <c r="CC6" s="36">
        <f t="shared" si="9"/>
        <v>183.17</v>
      </c>
      <c r="CD6" s="36">
        <f t="shared" si="9"/>
        <v>183.92</v>
      </c>
      <c r="CE6" s="36">
        <f t="shared" si="9"/>
        <v>180.47</v>
      </c>
      <c r="CF6" s="36">
        <f t="shared" si="9"/>
        <v>162.24</v>
      </c>
      <c r="CG6" s="36">
        <f t="shared" si="9"/>
        <v>165.47</v>
      </c>
      <c r="CH6" s="36">
        <f t="shared" si="9"/>
        <v>167.46</v>
      </c>
      <c r="CI6" s="36">
        <f t="shared" si="9"/>
        <v>168.56</v>
      </c>
      <c r="CJ6" s="36">
        <f t="shared" si="9"/>
        <v>167.1</v>
      </c>
      <c r="CK6" s="35" t="str">
        <f>IF(CK7="","",IF(CK7="-","【-】","【"&amp;SUBSTITUTE(TEXT(CK7,"#,##0.00"),"-","△")&amp;"】"))</f>
        <v>【166.40】</v>
      </c>
      <c r="CL6" s="36">
        <f>IF(CL7="",NA(),CL7)</f>
        <v>83.29</v>
      </c>
      <c r="CM6" s="36">
        <f t="shared" ref="CM6:CU6" si="10">IF(CM7="",NA(),CM7)</f>
        <v>88.54</v>
      </c>
      <c r="CN6" s="36">
        <f t="shared" si="10"/>
        <v>88.13</v>
      </c>
      <c r="CO6" s="36">
        <f t="shared" si="10"/>
        <v>87.33</v>
      </c>
      <c r="CP6" s="36">
        <f t="shared" si="10"/>
        <v>89.51</v>
      </c>
      <c r="CQ6" s="36">
        <f t="shared" si="10"/>
        <v>59.11</v>
      </c>
      <c r="CR6" s="36">
        <f t="shared" si="10"/>
        <v>59.74</v>
      </c>
      <c r="CS6" s="36">
        <f t="shared" si="10"/>
        <v>59.46</v>
      </c>
      <c r="CT6" s="36">
        <f t="shared" si="10"/>
        <v>59.51</v>
      </c>
      <c r="CU6" s="36">
        <f t="shared" si="10"/>
        <v>59.91</v>
      </c>
      <c r="CV6" s="35" t="str">
        <f>IF(CV7="","",IF(CV7="-","【-】","【"&amp;SUBSTITUTE(TEXT(CV7,"#,##0.00"),"-","△")&amp;"】"))</f>
        <v>【60.69】</v>
      </c>
      <c r="CW6" s="36">
        <f>IF(CW7="",NA(),CW7)</f>
        <v>94.95</v>
      </c>
      <c r="CX6" s="36">
        <f t="shared" ref="CX6:DF6" si="11">IF(CX7="",NA(),CX7)</f>
        <v>95.1</v>
      </c>
      <c r="CY6" s="36">
        <f t="shared" si="11"/>
        <v>95.2</v>
      </c>
      <c r="CZ6" s="36">
        <f t="shared" si="11"/>
        <v>94.91</v>
      </c>
      <c r="DA6" s="36">
        <f t="shared" si="11"/>
        <v>95.13</v>
      </c>
      <c r="DB6" s="36">
        <f t="shared" si="11"/>
        <v>87.91</v>
      </c>
      <c r="DC6" s="36">
        <f t="shared" si="11"/>
        <v>87.28</v>
      </c>
      <c r="DD6" s="36">
        <f t="shared" si="11"/>
        <v>87.41</v>
      </c>
      <c r="DE6" s="36">
        <f t="shared" si="11"/>
        <v>87.08</v>
      </c>
      <c r="DF6" s="36">
        <f t="shared" si="11"/>
        <v>87.26</v>
      </c>
      <c r="DG6" s="35" t="str">
        <f>IF(DG7="","",IF(DG7="-","【-】","【"&amp;SUBSTITUTE(TEXT(DG7,"#,##0.00"),"-","△")&amp;"】"))</f>
        <v>【89.82】</v>
      </c>
      <c r="DH6" s="36">
        <f>IF(DH7="",NA(),DH7)</f>
        <v>48.89</v>
      </c>
      <c r="DI6" s="36">
        <f t="shared" ref="DI6:DQ6" si="12">IF(DI7="",NA(),DI7)</f>
        <v>49.5</v>
      </c>
      <c r="DJ6" s="36">
        <f t="shared" si="12"/>
        <v>50.13</v>
      </c>
      <c r="DK6" s="36">
        <f t="shared" si="12"/>
        <v>50.24</v>
      </c>
      <c r="DL6" s="36">
        <f t="shared" si="12"/>
        <v>50.29</v>
      </c>
      <c r="DM6" s="36">
        <f t="shared" si="12"/>
        <v>46.88</v>
      </c>
      <c r="DN6" s="36">
        <f t="shared" si="12"/>
        <v>46.94</v>
      </c>
      <c r="DO6" s="36">
        <f t="shared" si="12"/>
        <v>47.62</v>
      </c>
      <c r="DP6" s="36">
        <f t="shared" si="12"/>
        <v>48.55</v>
      </c>
      <c r="DQ6" s="36">
        <f t="shared" si="12"/>
        <v>49.2</v>
      </c>
      <c r="DR6" s="35" t="str">
        <f>IF(DR7="","",IF(DR7="-","【-】","【"&amp;SUBSTITUTE(TEXT(DR7,"#,##0.00"),"-","△")&amp;"】"))</f>
        <v>【50.19】</v>
      </c>
      <c r="DS6" s="36">
        <f>IF(DS7="",NA(),DS7)</f>
        <v>0.04</v>
      </c>
      <c r="DT6" s="36">
        <f t="shared" ref="DT6:EB6" si="13">IF(DT7="",NA(),DT7)</f>
        <v>4.79</v>
      </c>
      <c r="DU6" s="36">
        <f t="shared" si="13"/>
        <v>5.14</v>
      </c>
      <c r="DV6" s="36">
        <f t="shared" si="13"/>
        <v>4.93</v>
      </c>
      <c r="DW6" s="36">
        <f t="shared" si="13"/>
        <v>6.03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0.65</v>
      </c>
      <c r="EE6" s="36">
        <f t="shared" ref="EE6:EM6" si="14">IF(EE7="",NA(),EE7)</f>
        <v>1.47</v>
      </c>
      <c r="EF6" s="36">
        <f t="shared" si="14"/>
        <v>0.71</v>
      </c>
      <c r="EG6" s="36">
        <f t="shared" si="14"/>
        <v>0.37</v>
      </c>
      <c r="EH6" s="36">
        <f t="shared" si="14"/>
        <v>0.77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478016</v>
      </c>
      <c r="D7" s="38">
        <v>46</v>
      </c>
      <c r="E7" s="38">
        <v>1</v>
      </c>
      <c r="F7" s="38">
        <v>0</v>
      </c>
      <c r="G7" s="38">
        <v>1</v>
      </c>
      <c r="H7" s="38" t="s">
        <v>92</v>
      </c>
      <c r="I7" s="38" t="s">
        <v>93</v>
      </c>
      <c r="J7" s="38" t="s">
        <v>94</v>
      </c>
      <c r="K7" s="38" t="s">
        <v>95</v>
      </c>
      <c r="L7" s="38" t="s">
        <v>96</v>
      </c>
      <c r="M7" s="38" t="s">
        <v>97</v>
      </c>
      <c r="N7" s="39" t="s">
        <v>98</v>
      </c>
      <c r="O7" s="39">
        <v>83.04</v>
      </c>
      <c r="P7" s="39">
        <v>100</v>
      </c>
      <c r="Q7" s="39">
        <v>3484</v>
      </c>
      <c r="R7" s="39" t="s">
        <v>98</v>
      </c>
      <c r="S7" s="39" t="s">
        <v>98</v>
      </c>
      <c r="T7" s="39" t="s">
        <v>98</v>
      </c>
      <c r="U7" s="39">
        <v>72015</v>
      </c>
      <c r="V7" s="39">
        <v>37.72</v>
      </c>
      <c r="W7" s="39">
        <v>1909.2</v>
      </c>
      <c r="X7" s="39">
        <v>111.33</v>
      </c>
      <c r="Y7" s="39">
        <v>113.91</v>
      </c>
      <c r="Z7" s="39">
        <v>110</v>
      </c>
      <c r="AA7" s="39">
        <v>109.26</v>
      </c>
      <c r="AB7" s="39">
        <v>107.11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809.09</v>
      </c>
      <c r="AU7" s="39">
        <v>777.95</v>
      </c>
      <c r="AV7" s="39">
        <v>655.44</v>
      </c>
      <c r="AW7" s="39">
        <v>735.45</v>
      </c>
      <c r="AX7" s="39">
        <v>642.41999999999996</v>
      </c>
      <c r="AY7" s="39">
        <v>357.82</v>
      </c>
      <c r="AZ7" s="39">
        <v>355.5</v>
      </c>
      <c r="BA7" s="39">
        <v>349.83</v>
      </c>
      <c r="BB7" s="39">
        <v>360.86</v>
      </c>
      <c r="BC7" s="39">
        <v>350.79</v>
      </c>
      <c r="BD7" s="39">
        <v>260.31</v>
      </c>
      <c r="BE7" s="39">
        <v>104.43</v>
      </c>
      <c r="BF7" s="39">
        <v>95.36</v>
      </c>
      <c r="BG7" s="39">
        <v>87.57</v>
      </c>
      <c r="BH7" s="39">
        <v>80.02</v>
      </c>
      <c r="BI7" s="39">
        <v>73.67</v>
      </c>
      <c r="BJ7" s="39">
        <v>307.45999999999998</v>
      </c>
      <c r="BK7" s="39">
        <v>312.58</v>
      </c>
      <c r="BL7" s="39">
        <v>314.87</v>
      </c>
      <c r="BM7" s="39">
        <v>309.27999999999997</v>
      </c>
      <c r="BN7" s="39">
        <v>322.92</v>
      </c>
      <c r="BO7" s="39">
        <v>275.67</v>
      </c>
      <c r="BP7" s="39">
        <v>110.75</v>
      </c>
      <c r="BQ7" s="39">
        <v>111.19</v>
      </c>
      <c r="BR7" s="39">
        <v>107.73</v>
      </c>
      <c r="BS7" s="39">
        <v>106.93</v>
      </c>
      <c r="BT7" s="39">
        <v>104.85</v>
      </c>
      <c r="BU7" s="39">
        <v>106.01</v>
      </c>
      <c r="BV7" s="39">
        <v>104.57</v>
      </c>
      <c r="BW7" s="39">
        <v>103.54</v>
      </c>
      <c r="BX7" s="39">
        <v>103.32</v>
      </c>
      <c r="BY7" s="39">
        <v>100.85</v>
      </c>
      <c r="BZ7" s="39">
        <v>100.05</v>
      </c>
      <c r="CA7" s="39">
        <v>179.09</v>
      </c>
      <c r="CB7" s="39">
        <v>178.03</v>
      </c>
      <c r="CC7" s="39">
        <v>183.17</v>
      </c>
      <c r="CD7" s="39">
        <v>183.92</v>
      </c>
      <c r="CE7" s="39">
        <v>180.47</v>
      </c>
      <c r="CF7" s="39">
        <v>162.24</v>
      </c>
      <c r="CG7" s="39">
        <v>165.47</v>
      </c>
      <c r="CH7" s="39">
        <v>167.46</v>
      </c>
      <c r="CI7" s="39">
        <v>168.56</v>
      </c>
      <c r="CJ7" s="39">
        <v>167.1</v>
      </c>
      <c r="CK7" s="39">
        <v>166.4</v>
      </c>
      <c r="CL7" s="39">
        <v>83.29</v>
      </c>
      <c r="CM7" s="39">
        <v>88.54</v>
      </c>
      <c r="CN7" s="39">
        <v>88.13</v>
      </c>
      <c r="CO7" s="39">
        <v>87.33</v>
      </c>
      <c r="CP7" s="39">
        <v>89.51</v>
      </c>
      <c r="CQ7" s="39">
        <v>59.11</v>
      </c>
      <c r="CR7" s="39">
        <v>59.74</v>
      </c>
      <c r="CS7" s="39">
        <v>59.46</v>
      </c>
      <c r="CT7" s="39">
        <v>59.51</v>
      </c>
      <c r="CU7" s="39">
        <v>59.91</v>
      </c>
      <c r="CV7" s="39">
        <v>60.69</v>
      </c>
      <c r="CW7" s="39">
        <v>94.95</v>
      </c>
      <c r="CX7" s="39">
        <v>95.1</v>
      </c>
      <c r="CY7" s="39">
        <v>95.2</v>
      </c>
      <c r="CZ7" s="39">
        <v>94.91</v>
      </c>
      <c r="DA7" s="39">
        <v>95.13</v>
      </c>
      <c r="DB7" s="39">
        <v>87.91</v>
      </c>
      <c r="DC7" s="39">
        <v>87.28</v>
      </c>
      <c r="DD7" s="39">
        <v>87.41</v>
      </c>
      <c r="DE7" s="39">
        <v>87.08</v>
      </c>
      <c r="DF7" s="39">
        <v>87.26</v>
      </c>
      <c r="DG7" s="39">
        <v>89.82</v>
      </c>
      <c r="DH7" s="39">
        <v>48.89</v>
      </c>
      <c r="DI7" s="39">
        <v>49.5</v>
      </c>
      <c r="DJ7" s="39">
        <v>50.13</v>
      </c>
      <c r="DK7" s="39">
        <v>50.24</v>
      </c>
      <c r="DL7" s="39">
        <v>50.29</v>
      </c>
      <c r="DM7" s="39">
        <v>46.88</v>
      </c>
      <c r="DN7" s="39">
        <v>46.94</v>
      </c>
      <c r="DO7" s="39">
        <v>47.62</v>
      </c>
      <c r="DP7" s="39">
        <v>48.55</v>
      </c>
      <c r="DQ7" s="39">
        <v>49.2</v>
      </c>
      <c r="DR7" s="39">
        <v>50.19</v>
      </c>
      <c r="DS7" s="39">
        <v>0.04</v>
      </c>
      <c r="DT7" s="39">
        <v>4.79</v>
      </c>
      <c r="DU7" s="39">
        <v>5.14</v>
      </c>
      <c r="DV7" s="39">
        <v>4.93</v>
      </c>
      <c r="DW7" s="39">
        <v>6.03</v>
      </c>
      <c r="DX7" s="39">
        <v>13.39</v>
      </c>
      <c r="DY7" s="39">
        <v>14.48</v>
      </c>
      <c r="DZ7" s="39">
        <v>16.27</v>
      </c>
      <c r="EA7" s="39">
        <v>17.11</v>
      </c>
      <c r="EB7" s="39">
        <v>18.329999999999998</v>
      </c>
      <c r="EC7" s="39">
        <v>20.63</v>
      </c>
      <c r="ED7" s="39">
        <v>0.65</v>
      </c>
      <c r="EE7" s="39">
        <v>1.47</v>
      </c>
      <c r="EF7" s="39">
        <v>0.71</v>
      </c>
      <c r="EG7" s="39">
        <v>0.37</v>
      </c>
      <c r="EH7" s="39">
        <v>0.77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