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ECF97E69-13AE-43C5-9AE8-C8BB86741E49}" xr6:coauthVersionLast="36" xr6:coauthVersionMax="36" xr10:uidLastSave="{00000000-0000-0000-0000-000000000000}"/>
  <workbookProtection workbookAlgorithmName="SHA-512" workbookHashValue="rPq8HCyuL0hl/9hOowv+NhhnAkdAviVHVtFcJxguIdFKBBkF3KGe5TMK8izxv1SsXTJ1UMs9DUY3urGz+URBmA==" workbookSaltValue="rvnIOhdR0Y9y1nq3CaW50w==" workbookSpinCount="100000" lockStructure="1"/>
  <bookViews>
    <workbookView xWindow="0" yWindow="0" windowWidth="23040" windowHeight="903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<sst xmlns="http://schemas.openxmlformats.org/spreadsheetml/2006/main" count="236" uniqueCount="120">
  <si>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</si>
  <si>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</si>
  <si>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</si>
  <si>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</si>
  <si>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</si>
  <si>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</si>
  <si>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</si>
  <si>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</si>
  <si>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</si>
  <si>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</si>
  <si>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</si>
  <si>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</si>
  <si>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</si>
  <si>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</si>
  <si>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</si>
  <si>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</si>
  <si>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</si>
  <si>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</si>
  <si>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</si>
  <si>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</si>
  <si>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</si>
  <si>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</si>
  <si>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</si>
  <si>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</si>
  <si>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</si>
  <si>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</si>
  <si>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</si>
  <si>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</si>
  <si>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</si>
  <si>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</si>
  <si>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</si>
  <si>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</si>
  <si>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</si>
  <si>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</si>
  <si>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</si>
  <si>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</si>
  <si>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</si>
  <si>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</si>
  <si>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</si>
  <si>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</si>
  <si>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</si>
  <si>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</si>
  <si>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</si>
  <si>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</si>
  <si>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</si>
  <si>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</si>
  <si>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</si>
  <si>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</si>
  <si>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</si>
  <si>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</si>
  <si>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</si>
  <si>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</si>
  <si>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</si>
  <si>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</si>
  <si>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</si>
  <si>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</si>
  <si>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</si>
  <si>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</si>
  <si>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</si>
  <si>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</si>
  <si>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</si>
  <si>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</si>
  <si>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</si>
  <si>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</si>
  <si>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</si>
  <si>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</si>
  <si>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</si>
  <si>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</si>
  <si>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</si>
  <si>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</si>
  <si>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</si>
  <si>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</si>
  <si>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</si>
  <si>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</si>
  <si>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</si>
  <si>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</si>
  <si>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</si>
  <si>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</si>
  <si>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</si>
  <si>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</si>
  <si>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</si>
  <si>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</si>
  <si>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</si>
  <si>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</si>
  <si>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</si>
  <si>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</si>
  <si>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</si>
  <si>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</si>
  <si>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</si>
  <si>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</si>
  <si>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</si>
  <si>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</si>
  <si>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</si>
  <si>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</si>
  <si>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</si>
  <si>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</si>
  <si>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</si>
  <si>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</si>
  <si>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竹富町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</si>
  <si>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</si>
  <si>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</si>
  <si>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</si>
  <si>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</si>
  <si>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</si>
  <si>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</si>
  <si>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</si>
  <si>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</si>
  <si>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</si>
  <si>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</si>
  <si>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</si>
  <si>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</si>
  <si>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</si>
  <si>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</si>
  <si>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</si>
  <si>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</si>
  <si>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</si>
  <si>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</si>
  <si>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①収益的収支比率は、前年度において他会計繰入金の収益的にみなしていた額の中に資本的額に該当する部分があり、向上したがこれからも経営改善に向けた取り組みが必要である。
④企業債残高対事業規模比率は、類似団体平均値より起債残高で少額であるが、今後は処理施設等の更新時期を迎える為、今後増加傾向にある。
⑤経費回収率は、前年度より増加している。
だが、類似団体平均値と比べると低い回収率である為、前年度同様適正な使用料収入の確保及び料金の改定見直しなどが必要である。
⑥汚水処理減価は、類似団体平均値よりも高く今後修繕費や委託料の削減について検討実施していく必要がある。
⑦施設利用率は、類似団体平均値より高い数値で推移しているため適切な施設規模であると考える。
⑧水洗化率は、100％であり、適切な汚水処理が行われていると考える。</t>
    <rPh sb="1" eb="4">
      <t>シュウエキテキ</t>
    </rPh>
    <rPh sb="4" eb="6">
      <t>シュウシ</t>
    </rPh>
    <rPh sb="6" eb="8">
      <t>ヒリツ</t>
    </rPh>
    <rPh sb="10" eb="13">
      <t>ゼンネンド</t>
    </rPh>
    <rPh sb="17" eb="18">
      <t>タ</t>
    </rPh>
    <rPh sb="18" eb="20">
      <t>カイケイ</t>
    </rPh>
    <rPh sb="20" eb="22">
      <t>クリイレ</t>
    </rPh>
    <rPh sb="22" eb="23">
      <t>キン</t>
    </rPh>
    <rPh sb="24" eb="27">
      <t>シュウエキテキ</t>
    </rPh>
    <rPh sb="34" eb="35">
      <t>ガク</t>
    </rPh>
    <rPh sb="36" eb="37">
      <t>ナカ</t>
    </rPh>
    <rPh sb="38" eb="41">
      <t>シホンテキ</t>
    </rPh>
    <rPh sb="41" eb="42">
      <t>ガク</t>
    </rPh>
    <rPh sb="43" eb="45">
      <t>ガイトウ</t>
    </rPh>
    <rPh sb="47" eb="49">
      <t>ブブン</t>
    </rPh>
    <rPh sb="53" eb="55">
      <t>コウジョウ</t>
    </rPh>
    <rPh sb="63" eb="65">
      <t>ケイエイ</t>
    </rPh>
    <rPh sb="65" eb="67">
      <t>カイゼン</t>
    </rPh>
    <rPh sb="68" eb="69">
      <t>ム</t>
    </rPh>
    <rPh sb="71" eb="72">
      <t>ト</t>
    </rPh>
    <rPh sb="73" eb="74">
      <t>ク</t>
    </rPh>
    <rPh sb="76" eb="78">
      <t>ヒツヨウ</t>
    </rPh>
    <rPh sb="85" eb="87">
      <t>キギョウ</t>
    </rPh>
    <rPh sb="87" eb="88">
      <t>サイ</t>
    </rPh>
    <rPh sb="88" eb="90">
      <t>ザンダカ</t>
    </rPh>
    <rPh sb="90" eb="91">
      <t>タイ</t>
    </rPh>
    <rPh sb="152" eb="154">
      <t>ケイヒ</t>
    </rPh>
    <rPh sb="154" eb="156">
      <t>カイシュウ</t>
    </rPh>
    <rPh sb="156" eb="157">
      <t>リツ</t>
    </rPh>
    <rPh sb="159" eb="162">
      <t>ゼンネンド</t>
    </rPh>
    <rPh sb="164" eb="166">
      <t>ゾウカ</t>
    </rPh>
    <rPh sb="175" eb="177">
      <t>ルイジ</t>
    </rPh>
    <rPh sb="177" eb="179">
      <t>ダンタイ</t>
    </rPh>
    <rPh sb="179" eb="182">
      <t>ヘイキンチ</t>
    </rPh>
    <rPh sb="183" eb="184">
      <t>クラ</t>
    </rPh>
    <rPh sb="187" eb="188">
      <t>ヒク</t>
    </rPh>
    <rPh sb="189" eb="191">
      <t>カイシュウ</t>
    </rPh>
    <rPh sb="191" eb="192">
      <t>リツ</t>
    </rPh>
    <rPh sb="195" eb="196">
      <t>タメ</t>
    </rPh>
    <rPh sb="197" eb="200">
      <t>ゼンネンド</t>
    </rPh>
    <rPh sb="200" eb="202">
      <t>ドウヨウ</t>
    </rPh>
    <rPh sb="202" eb="204">
      <t>テキセイ</t>
    </rPh>
    <rPh sb="205" eb="208">
      <t>シヨウリョウ</t>
    </rPh>
    <rPh sb="208" eb="210">
      <t>シュウニュウ</t>
    </rPh>
    <rPh sb="211" eb="213">
      <t>カクホ</t>
    </rPh>
    <rPh sb="213" eb="214">
      <t>オヨ</t>
    </rPh>
    <rPh sb="215" eb="217">
      <t>リョウキン</t>
    </rPh>
    <rPh sb="218" eb="220">
      <t>カイテイ</t>
    </rPh>
    <rPh sb="220" eb="222">
      <t>ミナオ</t>
    </rPh>
    <rPh sb="226" eb="228">
      <t>ヒツヨウ</t>
    </rPh>
    <rPh sb="235" eb="237">
      <t>オスイ</t>
    </rPh>
    <rPh sb="237" eb="239">
      <t>ショリ</t>
    </rPh>
    <rPh sb="239" eb="241">
      <t>ゲンカ</t>
    </rPh>
    <rPh sb="243" eb="245">
      <t>ルイジ</t>
    </rPh>
    <rPh sb="245" eb="247">
      <t>ダンタイ</t>
    </rPh>
    <rPh sb="247" eb="250">
      <t>ヘイキンチ</t>
    </rPh>
    <rPh sb="253" eb="254">
      <t>タカ</t>
    </rPh>
    <rPh sb="255" eb="257">
      <t>コンゴ</t>
    </rPh>
    <rPh sb="257" eb="259">
      <t>シュウゼン</t>
    </rPh>
    <rPh sb="259" eb="260">
      <t>ヒ</t>
    </rPh>
    <rPh sb="261" eb="264">
      <t>イタクリョウ</t>
    </rPh>
    <rPh sb="265" eb="267">
      <t>サクゲン</t>
    </rPh>
    <rPh sb="271" eb="273">
      <t>ケントウ</t>
    </rPh>
    <rPh sb="273" eb="275">
      <t>ジッシ</t>
    </rPh>
    <rPh sb="279" eb="281">
      <t>ヒツヨウ</t>
    </rPh>
    <rPh sb="288" eb="290">
      <t>シセツ</t>
    </rPh>
    <rPh sb="290" eb="292">
      <t>リヨウ</t>
    </rPh>
    <rPh sb="292" eb="293">
      <t>リツ</t>
    </rPh>
    <rPh sb="295" eb="297">
      <t>ルイジ</t>
    </rPh>
    <rPh sb="297" eb="299">
      <t>ダンタイ</t>
    </rPh>
    <rPh sb="299" eb="302">
      <t>ヘイキンチ</t>
    </rPh>
    <rPh sb="304" eb="305">
      <t>タカ</t>
    </rPh>
    <rPh sb="306" eb="308">
      <t>スウチ</t>
    </rPh>
    <rPh sb="309" eb="311">
      <t>スイイ</t>
    </rPh>
    <rPh sb="317" eb="319">
      <t>テキセツ</t>
    </rPh>
    <rPh sb="320" eb="322">
      <t>シセツ</t>
    </rPh>
    <rPh sb="322" eb="324">
      <t>キボ</t>
    </rPh>
    <rPh sb="328" eb="329">
      <t>カンガ</t>
    </rPh>
    <rPh sb="335" eb="338">
      <t>スイセンカ</t>
    </rPh>
    <rPh sb="338" eb="339">
      <t>リツ</t>
    </rPh>
    <rPh sb="349" eb="351">
      <t>テキセツ</t>
    </rPh>
    <rPh sb="352" eb="354">
      <t>オスイ</t>
    </rPh>
    <rPh sb="354" eb="356">
      <t>ショリ</t>
    </rPh>
    <rPh sb="357" eb="358">
      <t>オコナ</t>
    </rPh>
    <rPh sb="364" eb="365">
      <t>カンガ</t>
    </rPh>
    <phoneticPr fontId="4"/>
  </si>
  <si>
    <t xml:space="preserve">
③管渠改善率は、更新時期を迎えていないこともあり、0％で推移しているため類似団体平均値より低い数値である。今後の改築更新ににむけて、事業計画や財源の確保が必要である。</t>
    <rPh sb="2" eb="3">
      <t>カン</t>
    </rPh>
    <rPh sb="3" eb="4">
      <t>キョ</t>
    </rPh>
    <rPh sb="4" eb="6">
      <t>カイゼン</t>
    </rPh>
    <rPh sb="6" eb="7">
      <t>リツ</t>
    </rPh>
    <rPh sb="9" eb="11">
      <t>コウシン</t>
    </rPh>
    <rPh sb="11" eb="13">
      <t>ジキ</t>
    </rPh>
    <rPh sb="14" eb="15">
      <t>ムカ</t>
    </rPh>
    <rPh sb="29" eb="31">
      <t>スイイ</t>
    </rPh>
    <rPh sb="37" eb="39">
      <t>ルイジ</t>
    </rPh>
    <rPh sb="39" eb="41">
      <t>ダンタイ</t>
    </rPh>
    <rPh sb="41" eb="44">
      <t>ヘイキンチ</t>
    </rPh>
    <rPh sb="46" eb="47">
      <t>ヒク</t>
    </rPh>
    <rPh sb="48" eb="50">
      <t>スウチ</t>
    </rPh>
    <rPh sb="54" eb="56">
      <t>コンゴ</t>
    </rPh>
    <rPh sb="57" eb="59">
      <t>カイチク</t>
    </rPh>
    <rPh sb="59" eb="61">
      <t>コウシン</t>
    </rPh>
    <rPh sb="67" eb="69">
      <t>ジギョウ</t>
    </rPh>
    <rPh sb="69" eb="71">
      <t>ケイカク</t>
    </rPh>
    <rPh sb="72" eb="74">
      <t>ザイゲン</t>
    </rPh>
    <rPh sb="75" eb="77">
      <t>カクホ</t>
    </rPh>
    <rPh sb="78" eb="80">
      <t>ヒツヨウ</t>
    </rPh>
    <phoneticPr fontId="4"/>
  </si>
  <si>
    <t>収入は、今後の公営企業会計移行業務にむけて、適切な料金改定及び料金回収率の向上がなどがあげられる。支出は下水道台帳整備し、現状維持ではなく持続的な施設を求め、維持管理費も同様削減できる方法を考えて行い今後運営していく必要があり、また、管渠・施設共に適切な事業計画の策定が求められる。</t>
    <rPh sb="0" eb="2">
      <t>シュウニュウ</t>
    </rPh>
    <rPh sb="4" eb="6">
      <t>コンゴ</t>
    </rPh>
    <rPh sb="7" eb="9">
      <t>コウエイ</t>
    </rPh>
    <rPh sb="9" eb="11">
      <t>キギョウ</t>
    </rPh>
    <rPh sb="11" eb="13">
      <t>カイケイ</t>
    </rPh>
    <rPh sb="13" eb="15">
      <t>イコウ</t>
    </rPh>
    <rPh sb="15" eb="17">
      <t>ギョウム</t>
    </rPh>
    <rPh sb="22" eb="24">
      <t>テキセツ</t>
    </rPh>
    <rPh sb="25" eb="27">
      <t>リョウキン</t>
    </rPh>
    <rPh sb="27" eb="29">
      <t>カイテイ</t>
    </rPh>
    <rPh sb="29" eb="30">
      <t>オヨ</t>
    </rPh>
    <rPh sb="31" eb="33">
      <t>リョウキン</t>
    </rPh>
    <rPh sb="33" eb="35">
      <t>カイシュウ</t>
    </rPh>
    <rPh sb="35" eb="36">
      <t>リツ</t>
    </rPh>
    <rPh sb="37" eb="39">
      <t>コウジョウ</t>
    </rPh>
    <rPh sb="49" eb="51">
      <t>シシュツ</t>
    </rPh>
    <rPh sb="52" eb="55">
      <t>ゲスイドウ</t>
    </rPh>
    <rPh sb="55" eb="57">
      <t>ダイチョウ</t>
    </rPh>
    <rPh sb="57" eb="59">
      <t>セイビ</t>
    </rPh>
    <rPh sb="61" eb="63">
      <t>ゲンジョウ</t>
    </rPh>
    <rPh sb="63" eb="65">
      <t>イジ</t>
    </rPh>
    <rPh sb="69" eb="72">
      <t>ジゾクテキ</t>
    </rPh>
    <rPh sb="73" eb="75">
      <t>シセツ</t>
    </rPh>
    <rPh sb="76" eb="77">
      <t>モト</t>
    </rPh>
    <rPh sb="79" eb="81">
      <t>イジ</t>
    </rPh>
    <rPh sb="81" eb="83">
      <t>カンリ</t>
    </rPh>
    <rPh sb="83" eb="84">
      <t>ヒ</t>
    </rPh>
    <rPh sb="85" eb="87">
      <t>ドウヨウ</t>
    </rPh>
    <rPh sb="87" eb="89">
      <t>サクゲン</t>
    </rPh>
    <rPh sb="92" eb="94">
      <t>ホウホウ</t>
    </rPh>
    <rPh sb="95" eb="96">
      <t>カンガ</t>
    </rPh>
    <rPh sb="98" eb="99">
      <t>イ</t>
    </rPh>
    <rPh sb="100" eb="102">
      <t>コンゴ</t>
    </rPh>
    <rPh sb="102" eb="104">
      <t>ウンエイ</t>
    </rPh>
    <rPh sb="108" eb="110">
      <t>ヒツヨウ</t>
    </rPh>
    <rPh sb="117" eb="118">
      <t>カン</t>
    </rPh>
    <rPh sb="118" eb="119">
      <t>キョ</t>
    </rPh>
    <rPh sb="120" eb="122">
      <t>シセツ</t>
    </rPh>
    <rPh sb="122" eb="123">
      <t>トモ</t>
    </rPh>
    <rPh sb="124" eb="126">
      <t>テキセツ</t>
    </rPh>
    <rPh sb="127" eb="129">
      <t>ジギョウ</t>
    </rPh>
    <rPh sb="129" eb="131">
      <t>ケイカク</t>
    </rPh>
    <rPh sb="132" eb="134">
      <t>サクテイ</t>
    </rPh>
    <rPh sb="135" eb="136">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</si>
</sst>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34-4DE0-9D94-B917215B7CD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A034-4DE0-9D94-B917215B7CD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109.44</c:v>
                </c:pt>
                <c:pt idx="1">
                  <c:v>99.44</c:v>
                </c:pt>
                <c:pt idx="2">
                  <c:v>75.56</c:v>
                </c:pt>
                <c:pt idx="3">
                  <c:v>83.33</c:v>
                </c:pt>
                <c:pt idx="4">
                  <c:v>86.11</c:v>
                </c:pt>
              </c:numCache>
            </c:numRef>
          </c:val>
          <c:extLst>
            <c:ext xmlns:c16="http://schemas.microsoft.com/office/drawing/2014/chart" uri="{C3380CC4-5D6E-409C-BE32-E72D297353CC}">
              <c16:uniqueId val="{00000000-699E-433D-83A2-DEC0E12CDD6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699E-433D-83A2-DEC0E12CDD6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488-4C7A-87CF-79EE51B1675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B488-4C7A-87CF-79EE51B1675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55.81</c:v>
                </c:pt>
                <c:pt idx="1">
                  <c:v>56.97</c:v>
                </c:pt>
                <c:pt idx="2">
                  <c:v>74.86</c:v>
                </c:pt>
                <c:pt idx="3">
                  <c:v>44.39</c:v>
                </c:pt>
                <c:pt idx="4">
                  <c:v>148.93</c:v>
                </c:pt>
              </c:numCache>
            </c:numRef>
          </c:val>
          <c:extLst>
            <c:ext xmlns:c16="http://schemas.microsoft.com/office/drawing/2014/chart" uri="{C3380CC4-5D6E-409C-BE32-E72D297353CC}">
              <c16:uniqueId val="{00000000-6581-4528-A099-C394A87A65D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81-4528-A099-C394A87A65D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1D-4002-AE2A-7CA45CB4CAA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1D-4002-AE2A-7CA45CB4CAA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38-4B72-98DE-64B3105E42D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38-4B72-98DE-64B3105E42D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02-4B8E-8912-7F5610739A2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02-4B8E-8912-7F5610739A2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19-4573-AB63-398FAECEFF0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19-4573-AB63-398FAECEFF0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712.23</c:v>
                </c:pt>
                <c:pt idx="1">
                  <c:v>0</c:v>
                </c:pt>
                <c:pt idx="2" formatCode="#,##0.00;&quot;△&quot;#,##0.00;&quot;-&quot;">
                  <c:v>667.61</c:v>
                </c:pt>
                <c:pt idx="3" formatCode="#,##0.00;&quot;△&quot;#,##0.00;&quot;-&quot;">
                  <c:v>703.81</c:v>
                </c:pt>
                <c:pt idx="4" formatCode="#,##0.00;&quot;△&quot;#,##0.00;&quot;-&quot;">
                  <c:v>579.54999999999995</c:v>
                </c:pt>
              </c:numCache>
            </c:numRef>
          </c:val>
          <c:extLst>
            <c:ext xmlns:c16="http://schemas.microsoft.com/office/drawing/2014/chart" uri="{C3380CC4-5D6E-409C-BE32-E72D297353CC}">
              <c16:uniqueId val="{00000000-F684-4079-8E1F-D61414E6083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F684-4079-8E1F-D61414E6083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62.71</c:v>
                </c:pt>
                <c:pt idx="1">
                  <c:v>24.4</c:v>
                </c:pt>
                <c:pt idx="2">
                  <c:v>47.42</c:v>
                </c:pt>
                <c:pt idx="3">
                  <c:v>16.670000000000002</c:v>
                </c:pt>
                <c:pt idx="4">
                  <c:v>56.85</c:v>
                </c:pt>
              </c:numCache>
            </c:numRef>
          </c:val>
          <c:extLst>
            <c:ext xmlns:c16="http://schemas.microsoft.com/office/drawing/2014/chart" uri="{C3380CC4-5D6E-409C-BE32-E72D297353CC}">
              <c16:uniqueId val="{00000000-45D2-42D0-B3CB-66B09180009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45D2-42D0-B3CB-66B09180009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194.66</c:v>
                </c:pt>
                <c:pt idx="1">
                  <c:v>493.52</c:v>
                </c:pt>
                <c:pt idx="2">
                  <c:v>262.77999999999997</c:v>
                </c:pt>
                <c:pt idx="3">
                  <c:v>752.84</c:v>
                </c:pt>
                <c:pt idx="4">
                  <c:v>225.96</c:v>
                </c:pt>
              </c:numCache>
            </c:numRef>
          </c:val>
          <c:extLst>
            <c:ext xmlns:c16="http://schemas.microsoft.com/office/drawing/2014/chart" uri="{C3380CC4-5D6E-409C-BE32-E72D297353CC}">
              <c16:uniqueId val="{00000000-B625-4BEA-BA7E-62E4F65CC8A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B625-4BEA-BA7E-62E4F65CC8A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55"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沖縄県　竹富町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4342</v>
      </c>
      <c r="AM8" s="69"/>
      <c r="AN8" s="69"/>
      <c r="AO8" s="69"/>
      <c r="AP8" s="69"/>
      <c r="AQ8" s="69"/>
      <c r="AR8" s="69"/>
      <c r="AS8" s="69"/>
      <c r="AT8" s="68">
        <f>データ!T6</f>
        <v>334.4</v>
      </c>
      <c r="AU8" s="68"/>
      <c r="AV8" s="68"/>
      <c r="AW8" s="68"/>
      <c r="AX8" s="68"/>
      <c r="AY8" s="68"/>
      <c r="AZ8" s="68"/>
      <c r="BA8" s="68"/>
      <c r="BB8" s="68">
        <f>データ!U6</f>
        <v>12.98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8.35</v>
      </c>
      <c r="Q10" s="68"/>
      <c r="R10" s="68"/>
      <c r="S10" s="68"/>
      <c r="T10" s="68"/>
      <c r="U10" s="68"/>
      <c r="V10" s="68"/>
      <c r="W10" s="68">
        <f>データ!Q6</f>
        <v>100</v>
      </c>
      <c r="X10" s="68"/>
      <c r="Y10" s="68"/>
      <c r="Z10" s="68"/>
      <c r="AA10" s="68"/>
      <c r="AB10" s="68"/>
      <c r="AC10" s="68"/>
      <c r="AD10" s="69">
        <f>データ!R6</f>
        <v>1914</v>
      </c>
      <c r="AE10" s="69"/>
      <c r="AF10" s="69"/>
      <c r="AG10" s="69"/>
      <c r="AH10" s="69"/>
      <c r="AI10" s="69"/>
      <c r="AJ10" s="69"/>
      <c r="AK10" s="2"/>
      <c r="AL10" s="69">
        <f>データ!V6</f>
        <v>354</v>
      </c>
      <c r="AM10" s="69"/>
      <c r="AN10" s="69"/>
      <c r="AO10" s="69"/>
      <c r="AP10" s="69"/>
      <c r="AQ10" s="69"/>
      <c r="AR10" s="69"/>
      <c r="AS10" s="69"/>
      <c r="AT10" s="68">
        <f>データ!W6</f>
        <v>0.24</v>
      </c>
      <c r="AU10" s="68"/>
      <c r="AV10" s="68"/>
      <c r="AW10" s="68"/>
      <c r="AX10" s="68"/>
      <c r="AY10" s="68"/>
      <c r="AZ10" s="68"/>
      <c r="BA10" s="68"/>
      <c r="BB10" s="68">
        <f>データ!X6</f>
        <v>1475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43</v>
      </c>
      <c r="N86" s="26" t="s">
        <v>44</v>
      </c>
      <c r="O86" s="26" t="str">
        <f>データ!EO6</f>
        <v>【0.28】</v>
      </c>
    </row>
  </sheetData>
  <sheetProtection algorithmName="SHA-512" hashValue="0RTbsuq8lvgreFmSbqPiEzQ7jAn7ToFy+cSU6pGn/i8ja0py9/Y9YDrHKQQLen3R6q9UXYO0ScgNy9ABLYNGqA==" saltValue="TUpYd5iMyi37a9cPf/n5v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473812</v>
      </c>
      <c r="D6" s="33">
        <f t="shared" si="3"/>
        <v>47</v>
      </c>
      <c r="E6" s="33">
        <f t="shared" si="3"/>
        <v>17</v>
      </c>
      <c r="F6" s="33">
        <f t="shared" si="3"/>
        <v>4</v>
      </c>
      <c r="G6" s="33">
        <f t="shared" si="3"/>
        <v>0</v>
      </c>
      <c r="H6" s="33" t="str">
        <f t="shared" si="3"/>
        <v>沖縄県　竹富町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8.35</v>
      </c>
      <c r="Q6" s="34">
        <f t="shared" si="3"/>
        <v>100</v>
      </c>
      <c r="R6" s="34">
        <f t="shared" si="3"/>
        <v>1914</v>
      </c>
      <c r="S6" s="34">
        <f t="shared" si="3"/>
        <v>4342</v>
      </c>
      <c r="T6" s="34">
        <f t="shared" si="3"/>
        <v>334.4</v>
      </c>
      <c r="U6" s="34">
        <f t="shared" si="3"/>
        <v>12.98</v>
      </c>
      <c r="V6" s="34">
        <f t="shared" si="3"/>
        <v>354</v>
      </c>
      <c r="W6" s="34">
        <f t="shared" si="3"/>
        <v>0.24</v>
      </c>
      <c r="X6" s="34">
        <f t="shared" si="3"/>
        <v>1475</v>
      </c>
      <c r="Y6" s="35">
        <f>IF(Y7="",NA(),Y7)</f>
        <v>55.81</v>
      </c>
      <c r="Z6" s="35">
        <f t="shared" ref="Z6:AH6" si="4">IF(Z7="",NA(),Z7)</f>
        <v>56.97</v>
      </c>
      <c r="AA6" s="35">
        <f t="shared" si="4"/>
        <v>74.86</v>
      </c>
      <c r="AB6" s="35">
        <f t="shared" si="4"/>
        <v>44.39</v>
      </c>
      <c r="AC6" s="35">
        <f t="shared" si="4"/>
        <v>148.93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712.23</v>
      </c>
      <c r="BG6" s="34">
        <f t="shared" ref="BG6:BO6" si="7">IF(BG7="",NA(),BG7)</f>
        <v>0</v>
      </c>
      <c r="BH6" s="35">
        <f t="shared" si="7"/>
        <v>667.61</v>
      </c>
      <c r="BI6" s="35">
        <f t="shared" si="7"/>
        <v>703.81</v>
      </c>
      <c r="BJ6" s="35">
        <f t="shared" si="7"/>
        <v>579.54999999999995</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62.71</v>
      </c>
      <c r="BR6" s="35">
        <f t="shared" ref="BR6:BZ6" si="8">IF(BR7="",NA(),BR7)</f>
        <v>24.4</v>
      </c>
      <c r="BS6" s="35">
        <f t="shared" si="8"/>
        <v>47.42</v>
      </c>
      <c r="BT6" s="35">
        <f t="shared" si="8"/>
        <v>16.670000000000002</v>
      </c>
      <c r="BU6" s="35">
        <f t="shared" si="8"/>
        <v>56.85</v>
      </c>
      <c r="BV6" s="35">
        <f t="shared" si="8"/>
        <v>66.22</v>
      </c>
      <c r="BW6" s="35">
        <f t="shared" si="8"/>
        <v>69.87</v>
      </c>
      <c r="BX6" s="35">
        <f t="shared" si="8"/>
        <v>74.3</v>
      </c>
      <c r="BY6" s="35">
        <f t="shared" si="8"/>
        <v>72.260000000000005</v>
      </c>
      <c r="BZ6" s="35">
        <f t="shared" si="8"/>
        <v>71.84</v>
      </c>
      <c r="CA6" s="34" t="str">
        <f>IF(CA7="","",IF(CA7="-","【-】","【"&amp;SUBSTITUTE(TEXT(CA7,"#,##0.00"),"-","△")&amp;"】"))</f>
        <v>【74.17】</v>
      </c>
      <c r="CB6" s="35">
        <f>IF(CB7="",NA(),CB7)</f>
        <v>194.66</v>
      </c>
      <c r="CC6" s="35">
        <f t="shared" ref="CC6:CK6" si="9">IF(CC7="",NA(),CC7)</f>
        <v>493.52</v>
      </c>
      <c r="CD6" s="35">
        <f t="shared" si="9"/>
        <v>262.77999999999997</v>
      </c>
      <c r="CE6" s="35">
        <f t="shared" si="9"/>
        <v>752.84</v>
      </c>
      <c r="CF6" s="35">
        <f t="shared" si="9"/>
        <v>225.96</v>
      </c>
      <c r="CG6" s="35">
        <f t="shared" si="9"/>
        <v>246.72</v>
      </c>
      <c r="CH6" s="35">
        <f t="shared" si="9"/>
        <v>234.96</v>
      </c>
      <c r="CI6" s="35">
        <f t="shared" si="9"/>
        <v>221.81</v>
      </c>
      <c r="CJ6" s="35">
        <f t="shared" si="9"/>
        <v>230.02</v>
      </c>
      <c r="CK6" s="35">
        <f t="shared" si="9"/>
        <v>228.47</v>
      </c>
      <c r="CL6" s="34" t="str">
        <f>IF(CL7="","",IF(CL7="-","【-】","【"&amp;SUBSTITUTE(TEXT(CL7,"#,##0.00"),"-","△")&amp;"】"))</f>
        <v>【218.56】</v>
      </c>
      <c r="CM6" s="35">
        <f>IF(CM7="",NA(),CM7)</f>
        <v>109.44</v>
      </c>
      <c r="CN6" s="35">
        <f t="shared" ref="CN6:CV6" si="10">IF(CN7="",NA(),CN7)</f>
        <v>99.44</v>
      </c>
      <c r="CO6" s="35">
        <f t="shared" si="10"/>
        <v>75.56</v>
      </c>
      <c r="CP6" s="35">
        <f t="shared" si="10"/>
        <v>83.33</v>
      </c>
      <c r="CQ6" s="35">
        <f t="shared" si="10"/>
        <v>86.11</v>
      </c>
      <c r="CR6" s="35">
        <f t="shared" si="10"/>
        <v>41.35</v>
      </c>
      <c r="CS6" s="35">
        <f t="shared" si="10"/>
        <v>42.9</v>
      </c>
      <c r="CT6" s="35">
        <f t="shared" si="10"/>
        <v>43.36</v>
      </c>
      <c r="CU6" s="35">
        <f t="shared" si="10"/>
        <v>42.56</v>
      </c>
      <c r="CV6" s="35">
        <f t="shared" si="10"/>
        <v>42.47</v>
      </c>
      <c r="CW6" s="34" t="str">
        <f>IF(CW7="","",IF(CW7="-","【-】","【"&amp;SUBSTITUTE(TEXT(CW7,"#,##0.00"),"-","△")&amp;"】"))</f>
        <v>【42.86】</v>
      </c>
      <c r="CX6" s="35">
        <f>IF(CX7="",NA(),CX7)</f>
        <v>100</v>
      </c>
      <c r="CY6" s="35">
        <f t="shared" ref="CY6:DG6" si="11">IF(CY7="",NA(),CY7)</f>
        <v>100</v>
      </c>
      <c r="CZ6" s="35">
        <f t="shared" si="11"/>
        <v>100</v>
      </c>
      <c r="DA6" s="35">
        <f t="shared" si="11"/>
        <v>100</v>
      </c>
      <c r="DB6" s="35">
        <f t="shared" si="11"/>
        <v>100</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2">
      <c r="A7" s="28"/>
      <c r="B7" s="37">
        <v>2019</v>
      </c>
      <c r="C7" s="37">
        <v>473812</v>
      </c>
      <c r="D7" s="37">
        <v>47</v>
      </c>
      <c r="E7" s="37">
        <v>17</v>
      </c>
      <c r="F7" s="37">
        <v>4</v>
      </c>
      <c r="G7" s="37">
        <v>0</v>
      </c>
      <c r="H7" s="37" t="s">
        <v>98</v>
      </c>
      <c r="I7" s="37" t="s">
        <v>99</v>
      </c>
      <c r="J7" s="37" t="s">
        <v>100</v>
      </c>
      <c r="K7" s="37" t="s">
        <v>101</v>
      </c>
      <c r="L7" s="37" t="s">
        <v>102</v>
      </c>
      <c r="M7" s="37" t="s">
        <v>103</v>
      </c>
      <c r="N7" s="38" t="s">
        <v>104</v>
      </c>
      <c r="O7" s="38" t="s">
        <v>105</v>
      </c>
      <c r="P7" s="38">
        <v>8.35</v>
      </c>
      <c r="Q7" s="38">
        <v>100</v>
      </c>
      <c r="R7" s="38">
        <v>1914</v>
      </c>
      <c r="S7" s="38">
        <v>4342</v>
      </c>
      <c r="T7" s="38">
        <v>334.4</v>
      </c>
      <c r="U7" s="38">
        <v>12.98</v>
      </c>
      <c r="V7" s="38">
        <v>354</v>
      </c>
      <c r="W7" s="38">
        <v>0.24</v>
      </c>
      <c r="X7" s="38">
        <v>1475</v>
      </c>
      <c r="Y7" s="38">
        <v>55.81</v>
      </c>
      <c r="Z7" s="38">
        <v>56.97</v>
      </c>
      <c r="AA7" s="38">
        <v>74.86</v>
      </c>
      <c r="AB7" s="38">
        <v>44.39</v>
      </c>
      <c r="AC7" s="38">
        <v>148.93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712.23</v>
      </c>
      <c r="BG7" s="38">
        <v>0</v>
      </c>
      <c r="BH7" s="38">
        <v>667.61</v>
      </c>
      <c r="BI7" s="38">
        <v>703.81</v>
      </c>
      <c r="BJ7" s="38">
        <v>579.54999999999995</v>
      </c>
      <c r="BK7" s="38">
        <v>1434.89</v>
      </c>
      <c r="BL7" s="38">
        <v>1298.9100000000001</v>
      </c>
      <c r="BM7" s="38">
        <v>1243.71</v>
      </c>
      <c r="BN7" s="38">
        <v>1194.1500000000001</v>
      </c>
      <c r="BO7" s="38">
        <v>1206.79</v>
      </c>
      <c r="BP7" s="38">
        <v>1218.7</v>
      </c>
      <c r="BQ7" s="38">
        <v>62.71</v>
      </c>
      <c r="BR7" s="38">
        <v>24.4</v>
      </c>
      <c r="BS7" s="38">
        <v>47.42</v>
      </c>
      <c r="BT7" s="38">
        <v>16.670000000000002</v>
      </c>
      <c r="BU7" s="38">
        <v>56.85</v>
      </c>
      <c r="BV7" s="38">
        <v>66.22</v>
      </c>
      <c r="BW7" s="38">
        <v>69.87</v>
      </c>
      <c r="BX7" s="38">
        <v>74.3</v>
      </c>
      <c r="BY7" s="38">
        <v>72.260000000000005</v>
      </c>
      <c r="BZ7" s="38">
        <v>71.84</v>
      </c>
      <c r="CA7" s="38">
        <v>74.17</v>
      </c>
      <c r="CB7" s="38">
        <v>194.66</v>
      </c>
      <c r="CC7" s="38">
        <v>493.52</v>
      </c>
      <c r="CD7" s="38">
        <v>262.77999999999997</v>
      </c>
      <c r="CE7" s="38">
        <v>752.84</v>
      </c>
      <c r="CF7" s="38">
        <v>225.96</v>
      </c>
      <c r="CG7" s="38">
        <v>246.72</v>
      </c>
      <c r="CH7" s="38">
        <v>234.96</v>
      </c>
      <c r="CI7" s="38">
        <v>221.81</v>
      </c>
      <c r="CJ7" s="38">
        <v>230.02</v>
      </c>
      <c r="CK7" s="38">
        <v>228.47</v>
      </c>
      <c r="CL7" s="38">
        <v>218.56</v>
      </c>
      <c r="CM7" s="38">
        <v>109.44</v>
      </c>
      <c r="CN7" s="38">
        <v>99.44</v>
      </c>
      <c r="CO7" s="38">
        <v>75.56</v>
      </c>
      <c r="CP7" s="38">
        <v>83.33</v>
      </c>
      <c r="CQ7" s="38">
        <v>86.11</v>
      </c>
      <c r="CR7" s="38">
        <v>41.35</v>
      </c>
      <c r="CS7" s="38">
        <v>42.9</v>
      </c>
      <c r="CT7" s="38">
        <v>43.36</v>
      </c>
      <c r="CU7" s="38">
        <v>42.56</v>
      </c>
      <c r="CV7" s="38">
        <v>42.47</v>
      </c>
      <c r="CW7" s="38">
        <v>42.86</v>
      </c>
      <c r="CX7" s="38">
        <v>100</v>
      </c>
      <c r="CY7" s="38">
        <v>100</v>
      </c>
      <c r="CZ7" s="38">
        <v>100</v>
      </c>
      <c r="DA7" s="38">
        <v>100</v>
      </c>
      <c r="DB7" s="38">
        <v>100</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2021-02-01T03:00:08Z</cp:lastPrinted>
  <dcterms:created xsi:type="dcterms:W3CDTF">2020-12-04T02:58:28Z</dcterms:created>
  <dcterms:modified xsi:type="dcterms:W3CDTF">2021-02-01T05:25:42Z</dcterms:modified>
  <cp:category/>
</cp:coreProperties>
</file>