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tarama\Desktop\金城・公営企業財務会計講習会\経営比較分析\"/>
    </mc:Choice>
  </mc:AlternateContent>
  <xr:revisionPtr revIDLastSave="0" documentId="12_ncr:500000_{9D126A2E-AA14-4712-B40A-4F974F9486D2}" xr6:coauthVersionLast="31" xr6:coauthVersionMax="31" xr10:uidLastSave="{00000000-0000-0000-0000-000000000000}"/>
  <workbookProtection workbookAlgorithmName="SHA-512" workbookHashValue="l1UYcxQ/KeD14FJ9necg5tZrwQ7qz6Pt4StuLKLhpfRlK/1M522+lR1aVLikYF46XYnmwI1BPOYesGqfn1rE4Q==" workbookSaltValue="WtecMsJlwIqKVLh6kyFgUg==" workbookSpinCount="100000" lockStructure="1"/>
  <bookViews>
    <workbookView xWindow="0" yWindow="0" windowWidth="20490" windowHeight="769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<sst xmlns="http://schemas.openxmlformats.org/spreadsheetml/2006/main" count="233" uniqueCount="117">
  <si>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</si>
  <si>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</si>
  <si>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</si>
  <si>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</si>
  <si>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</si>
  <si>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</si>
  <si>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</si>
  <si>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</si>
  <si>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</si>
  <si>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</si>
  <si>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</si>
  <si>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</si>
  <si>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</si>
  <si>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</si>
  <si>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</si>
  <si>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</si>
  <si>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</si>
  <si>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</si>
  <si>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</si>
  <si>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</si>
  <si>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</si>
  <si>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</si>
  <si>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</si>
  <si>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</si>
  <si>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</si>
  <si>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</si>
  <si>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</si>
  <si>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</si>
  <si>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</si>
  <si>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</si>
  <si>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</si>
  <si>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</si>
  <si>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</si>
  <si>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</si>
  <si>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</si>
  <si>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</si>
  <si>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</si>
  <si>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</si>
  <si>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</si>
  <si>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</si>
  <si>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</si>
  <si>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</si>
  <si>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</si>
  <si>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</si>
  <si>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</si>
  <si>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</si>
  <si>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</si>
  <si>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</si>
  <si>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</si>
  <si>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</si>
  <si>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</si>
  <si>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</si>
  <si>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</si>
  <si>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</si>
  <si>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</si>
  <si>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</si>
  <si>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</si>
  <si>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</si>
  <si>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</si>
  <si>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</si>
  <si>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</si>
  <si>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</si>
  <si>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</si>
  <si>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</si>
  <si>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</si>
  <si>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</si>
  <si>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</si>
  <si>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</si>
  <si>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</si>
  <si>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</si>
  <si>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</si>
  <si>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</si>
  <si>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</si>
  <si>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</si>
  <si>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</si>
  <si>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</si>
  <si>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</si>
  <si>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</si>
  <si>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</si>
  <si>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</si>
  <si>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</si>
  <si>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</si>
  <si>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</si>
  <si>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</si>
  <si>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</si>
  <si>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</si>
  <si>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</si>
  <si>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</si>
  <si>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</si>
  <si>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</si>
  <si>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</si>
  <si>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</si>
  <si>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</si>
  <si>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</si>
  <si>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</si>
  <si>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多良間村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</si>
  <si>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</si>
  <si>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</si>
  <si>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</si>
  <si>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</si>
  <si>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</si>
  <si>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</si>
  <si>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</si>
  <si>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</si>
  <si>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</si>
  <si>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</si>
  <si>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</si>
  <si>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</si>
  <si>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</si>
  <si>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</si>
  <si>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</si>
  <si>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</si>
  <si>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</si>
  <si>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</si>
  <si>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収益的収支の数値が平均値より上回っているが、今後の施設投資に係る費用を確保するためには、更なる費用削減に取り組む必要がある。　　　　　　　④企業債残高対給水収益　　　　　　　　　　　　平均値より低い値を推移し良好である。しかし、施設更新等で適性度を検討する必要がある。　　　　⑤料金回収率　　　　　　　　　　　　　　　　　平均値より上回っており、今後も回収率の向上に努める。　　　　　　　　　　　　　　　　　　　　⑥給水原価　　　　　　　　　　　　　　　　　　設備の老朽が多く修繕費の削減などで経営改善が必要である。　　　　　　　　　　　　　　　　　　⑦平均値に比べて高い数値を維持している事から、施設への施設への投資経済性は効率的に推移している。　　　　　　　　　　　　　　　　　　　　　⑧平均値より上回っているが、施設や管路の老朽で有収率の低下が心配される。施設更新を計画中。</t>
    <rPh sb="1" eb="4">
      <t>シュウエキテキ</t>
    </rPh>
    <rPh sb="4" eb="6">
      <t>シュウシ</t>
    </rPh>
    <rPh sb="6" eb="8">
      <t>ヒリツ</t>
    </rPh>
    <rPh sb="23" eb="26">
      <t>シュウエキテキ</t>
    </rPh>
    <rPh sb="26" eb="28">
      <t>シュウシ</t>
    </rPh>
    <rPh sb="29" eb="31">
      <t>スウチ</t>
    </rPh>
    <rPh sb="32" eb="35">
      <t>ヘイキンチ</t>
    </rPh>
    <rPh sb="37" eb="39">
      <t>ウワマワ</t>
    </rPh>
    <rPh sb="45" eb="47">
      <t>コンゴ</t>
    </rPh>
    <rPh sb="48" eb="50">
      <t>シセツ</t>
    </rPh>
    <rPh sb="50" eb="52">
      <t>トウシ</t>
    </rPh>
    <rPh sb="53" eb="54">
      <t>カカ</t>
    </rPh>
    <rPh sb="55" eb="57">
      <t>ヒヨウ</t>
    </rPh>
    <rPh sb="58" eb="60">
      <t>カクホ</t>
    </rPh>
    <rPh sb="67" eb="68">
      <t>サラ</t>
    </rPh>
    <rPh sb="70" eb="72">
      <t>ヒヨウ</t>
    </rPh>
    <rPh sb="72" eb="74">
      <t>サクゲン</t>
    </rPh>
    <rPh sb="75" eb="76">
      <t>ト</t>
    </rPh>
    <rPh sb="77" eb="78">
      <t>ク</t>
    </rPh>
    <rPh sb="79" eb="81">
      <t>ヒツヨウ</t>
    </rPh>
    <rPh sb="93" eb="96">
      <t>キギョウサイ</t>
    </rPh>
    <rPh sb="96" eb="98">
      <t>ザンダカ</t>
    </rPh>
    <rPh sb="98" eb="99">
      <t>タイ</t>
    </rPh>
    <rPh sb="99" eb="101">
      <t>キュウスイ</t>
    </rPh>
    <rPh sb="101" eb="103">
      <t>シュウエキ</t>
    </rPh>
    <rPh sb="115" eb="118">
      <t>ヘイキンチ</t>
    </rPh>
    <rPh sb="120" eb="121">
      <t>ヒク</t>
    </rPh>
    <rPh sb="122" eb="123">
      <t>アタイ</t>
    </rPh>
    <rPh sb="124" eb="126">
      <t>スイイ</t>
    </rPh>
    <rPh sb="127" eb="129">
      <t>リョウコウ</t>
    </rPh>
    <rPh sb="137" eb="139">
      <t>シセツ</t>
    </rPh>
    <rPh sb="139" eb="141">
      <t>コウシン</t>
    </rPh>
    <rPh sb="141" eb="142">
      <t>トウ</t>
    </rPh>
    <rPh sb="143" eb="146">
      <t>テキセイド</t>
    </rPh>
    <rPh sb="147" eb="149">
      <t>ケントウ</t>
    </rPh>
    <rPh sb="151" eb="153">
      <t>ヒツヨウ</t>
    </rPh>
    <rPh sb="162" eb="164">
      <t>リョウキン</t>
    </rPh>
    <rPh sb="164" eb="167">
      <t>カイシュウリツ</t>
    </rPh>
    <rPh sb="184" eb="187">
      <t>ヘイキンチ</t>
    </rPh>
    <rPh sb="189" eb="191">
      <t>ウワマワ</t>
    </rPh>
    <rPh sb="196" eb="198">
      <t>コンゴ</t>
    </rPh>
    <rPh sb="199" eb="202">
      <t>カイシュウリツ</t>
    </rPh>
    <rPh sb="203" eb="205">
      <t>コウジョウ</t>
    </rPh>
    <rPh sb="206" eb="207">
      <t>ツト</t>
    </rPh>
    <rPh sb="231" eb="235">
      <t>キュウスイゲンカ</t>
    </rPh>
    <rPh sb="253" eb="255">
      <t>セツビ</t>
    </rPh>
    <rPh sb="300" eb="303">
      <t>ヘイキンチ</t>
    </rPh>
    <rPh sb="304" eb="305">
      <t>クラ</t>
    </rPh>
    <rPh sb="307" eb="308">
      <t>タカ</t>
    </rPh>
    <rPh sb="309" eb="311">
      <t>スウチ</t>
    </rPh>
    <rPh sb="312" eb="314">
      <t>イジ</t>
    </rPh>
    <rPh sb="318" eb="319">
      <t>コト</t>
    </rPh>
    <rPh sb="322" eb="324">
      <t>シセツ</t>
    </rPh>
    <rPh sb="326" eb="328">
      <t>シセツ</t>
    </rPh>
    <rPh sb="330" eb="332">
      <t>トウシ</t>
    </rPh>
    <rPh sb="332" eb="335">
      <t>ケイザイセイ</t>
    </rPh>
    <rPh sb="336" eb="339">
      <t>コウリツテキ</t>
    </rPh>
    <rPh sb="340" eb="342">
      <t>スイイ</t>
    </rPh>
    <rPh sb="369" eb="372">
      <t>ヘイキンチ</t>
    </rPh>
    <rPh sb="374" eb="376">
      <t>ウワマワ</t>
    </rPh>
    <rPh sb="382" eb="384">
      <t>シセツ</t>
    </rPh>
    <rPh sb="385" eb="387">
      <t>カンロ</t>
    </rPh>
    <rPh sb="388" eb="390">
      <t>ロウキュウ</t>
    </rPh>
    <rPh sb="391" eb="393">
      <t>ユウシュウ</t>
    </rPh>
    <rPh sb="393" eb="394">
      <t>リツ</t>
    </rPh>
    <rPh sb="395" eb="397">
      <t>テイカ</t>
    </rPh>
    <rPh sb="398" eb="400">
      <t>シンパイ</t>
    </rPh>
    <rPh sb="404" eb="406">
      <t>シセツ</t>
    </rPh>
    <rPh sb="406" eb="408">
      <t>コウシン</t>
    </rPh>
    <rPh sb="409" eb="412">
      <t>ケイカクチュウ</t>
    </rPh>
    <phoneticPr fontId="4"/>
  </si>
  <si>
    <t>近年、管路の更新がされていなく多くの老朽管を所有しているため、早めの更新が必要である。</t>
    <rPh sb="0" eb="2">
      <t>キンネン</t>
    </rPh>
    <rPh sb="3" eb="5">
      <t>カンロ</t>
    </rPh>
    <rPh sb="6" eb="8">
      <t>コウシン</t>
    </rPh>
    <rPh sb="15" eb="16">
      <t>オオ</t>
    </rPh>
    <rPh sb="18" eb="21">
      <t>ロウキュウカン</t>
    </rPh>
    <rPh sb="22" eb="24">
      <t>ショユウ</t>
    </rPh>
    <rPh sb="31" eb="32">
      <t>ハヤ</t>
    </rPh>
    <rPh sb="34" eb="36">
      <t>コウシン</t>
    </rPh>
    <rPh sb="37" eb="39">
      <t>ヒツヨウ</t>
    </rPh>
    <phoneticPr fontId="4"/>
  </si>
  <si>
    <t>今後は老朽施設及び管路の更新を早急に実施する必要があるが、現在の財政事情では厳しく国庫補助金も視野に入れ長期計画で実施していくために、更新の実現までの経費削減及び延命措置に努めていきます。</t>
    <rPh sb="0" eb="2">
      <t>コンゴ</t>
    </rPh>
    <rPh sb="3" eb="5">
      <t>ロウキュウ</t>
    </rPh>
    <rPh sb="5" eb="7">
      <t>シセツ</t>
    </rPh>
    <rPh sb="7" eb="8">
      <t>オヨ</t>
    </rPh>
    <rPh sb="9" eb="11">
      <t>カンロ</t>
    </rPh>
    <rPh sb="12" eb="14">
      <t>コウシン</t>
    </rPh>
    <rPh sb="15" eb="17">
      <t>ソウキュウ</t>
    </rPh>
    <rPh sb="18" eb="20">
      <t>ジッシ</t>
    </rPh>
    <rPh sb="22" eb="24">
      <t>ヒツヨウ</t>
    </rPh>
    <rPh sb="29" eb="31">
      <t>ゲンザイ</t>
    </rPh>
    <rPh sb="32" eb="34">
      <t>ザイセイ</t>
    </rPh>
    <rPh sb="34" eb="36">
      <t>ジジョウ</t>
    </rPh>
    <rPh sb="38" eb="39">
      <t>キビ</t>
    </rPh>
    <rPh sb="41" eb="43">
      <t>コッコ</t>
    </rPh>
    <rPh sb="43" eb="46">
      <t>ホジョキン</t>
    </rPh>
    <rPh sb="47" eb="49">
      <t>シヤ</t>
    </rPh>
    <rPh sb="50" eb="51">
      <t>イ</t>
    </rPh>
    <rPh sb="52" eb="54">
      <t>チョウキ</t>
    </rPh>
    <rPh sb="54" eb="56">
      <t>ケイカク</t>
    </rPh>
    <rPh sb="57" eb="59">
      <t>ジッシ</t>
    </rPh>
    <rPh sb="67" eb="69">
      <t>コウシン</t>
    </rPh>
    <rPh sb="70" eb="72">
      <t>ジツゲン</t>
    </rPh>
    <rPh sb="75" eb="77">
      <t>ケイヒ</t>
    </rPh>
    <rPh sb="77" eb="79">
      <t>サクゲン</t>
    </rPh>
    <rPh sb="79" eb="80">
      <t>オヨ</t>
    </rPh>
    <rPh sb="81" eb="83">
      <t>エンメイ</t>
    </rPh>
    <rPh sb="83" eb="85">
      <t>ソチ</t>
    </rPh>
    <rPh sb="86" eb="8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</si>
</sst>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3.65</c:v>
                </c:pt>
                <c:pt idx="1">
                  <c:v>4.95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2BB-4B7A-A3EE-C0913B73A1D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32BB-4B7A-A3EE-C0913B73A1D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58.67</c:v>
                </c:pt>
                <c:pt idx="1">
                  <c:v>60.38</c:v>
                </c:pt>
                <c:pt idx="2">
                  <c:v>67.430000000000007</c:v>
                </c:pt>
                <c:pt idx="3">
                  <c:v>70.849999999999994</c:v>
                </c:pt>
                <c:pt idx="4">
                  <c:v>61.63</c:v>
                </c:pt>
              </c:numCache>
            </c:numRef>
          </c:val>
          <c:extLst>
            <c:ext xmlns:c16="http://schemas.microsoft.com/office/drawing/2014/chart" uri="{C3380CC4-5D6E-409C-BE32-E72D297353CC}">
              <c16:uniqueId val="{00000000-B8EC-4C57-BFC2-BE762585EE5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B8EC-4C57-BFC2-BE762585EE5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c:v>
                </c:pt>
                <c:pt idx="1">
                  <c:v>80</c:v>
                </c:pt>
                <c:pt idx="2">
                  <c:v>80</c:v>
                </c:pt>
                <c:pt idx="3">
                  <c:v>80</c:v>
                </c:pt>
                <c:pt idx="4">
                  <c:v>80</c:v>
                </c:pt>
              </c:numCache>
            </c:numRef>
          </c:val>
          <c:extLst>
            <c:ext xmlns:c16="http://schemas.microsoft.com/office/drawing/2014/chart" uri="{C3380CC4-5D6E-409C-BE32-E72D297353CC}">
              <c16:uniqueId val="{00000000-528B-4958-8EB1-7752BDA6C94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528B-4958-8EB1-7752BDA6C94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95.14</c:v>
                </c:pt>
                <c:pt idx="1">
                  <c:v>103.39</c:v>
                </c:pt>
                <c:pt idx="2">
                  <c:v>140.29</c:v>
                </c:pt>
                <c:pt idx="3">
                  <c:v>99.45</c:v>
                </c:pt>
                <c:pt idx="4">
                  <c:v>121.69</c:v>
                </c:pt>
              </c:numCache>
            </c:numRef>
          </c:val>
          <c:extLst>
            <c:ext xmlns:c16="http://schemas.microsoft.com/office/drawing/2014/chart" uri="{C3380CC4-5D6E-409C-BE32-E72D297353CC}">
              <c16:uniqueId val="{00000000-0D59-4A22-9A7A-57B73D1D763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0D59-4A22-9A7A-57B73D1D763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95-4431-A8FA-F3D07608EF3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95-4431-A8FA-F3D07608EF3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DE-4398-AB7A-489AD8DD6FB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DE-4398-AB7A-489AD8DD6FB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A-4A9A-A3F9-92F65833BBA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A-4A9A-A3F9-92F65833BBA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D1-42A4-8F37-F8F92AE2F69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D1-42A4-8F37-F8F92AE2F69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373.18</c:v>
                </c:pt>
                <c:pt idx="1">
                  <c:v>338.06</c:v>
                </c:pt>
                <c:pt idx="2">
                  <c:v>278.72000000000003</c:v>
                </c:pt>
                <c:pt idx="3">
                  <c:v>264.94</c:v>
                </c:pt>
                <c:pt idx="4">
                  <c:v>240.67</c:v>
                </c:pt>
              </c:numCache>
            </c:numRef>
          </c:val>
          <c:extLst>
            <c:ext xmlns:c16="http://schemas.microsoft.com/office/drawing/2014/chart" uri="{C3380CC4-5D6E-409C-BE32-E72D297353CC}">
              <c16:uniqueId val="{00000000-2A11-4352-ACEA-613BED1C33F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2A11-4352-ACEA-613BED1C33F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38</c:v>
                </c:pt>
                <c:pt idx="1">
                  <c:v>30.07</c:v>
                </c:pt>
                <c:pt idx="2">
                  <c:v>59.88</c:v>
                </c:pt>
                <c:pt idx="3">
                  <c:v>58.19</c:v>
                </c:pt>
                <c:pt idx="4">
                  <c:v>55.82</c:v>
                </c:pt>
              </c:numCache>
            </c:numRef>
          </c:val>
          <c:extLst>
            <c:ext xmlns:c16="http://schemas.microsoft.com/office/drawing/2014/chart" uri="{C3380CC4-5D6E-409C-BE32-E72D297353CC}">
              <c16:uniqueId val="{00000000-326D-4A65-AC78-A6EBD3DE43D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326D-4A65-AC78-A6EBD3DE43D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753.27</c:v>
                </c:pt>
                <c:pt idx="1">
                  <c:v>955.19</c:v>
                </c:pt>
                <c:pt idx="2">
                  <c:v>471.06</c:v>
                </c:pt>
                <c:pt idx="3">
                  <c:v>436.58</c:v>
                </c:pt>
                <c:pt idx="4">
                  <c:v>516.79</c:v>
                </c:pt>
              </c:numCache>
            </c:numRef>
          </c:val>
          <c:extLst>
            <c:ext xmlns:c16="http://schemas.microsoft.com/office/drawing/2014/chart" uri="{C3380CC4-5D6E-409C-BE32-E72D297353CC}">
              <c16:uniqueId val="{00000000-33C0-415E-B626-E80E7B44A78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33C0-415E-B626-E80E7B44A78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多良間村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1122</v>
      </c>
      <c r="AM8" s="67"/>
      <c r="AN8" s="67"/>
      <c r="AO8" s="67"/>
      <c r="AP8" s="67"/>
      <c r="AQ8" s="67"/>
      <c r="AR8" s="67"/>
      <c r="AS8" s="67"/>
      <c r="AT8" s="66">
        <f>データ!$S$6</f>
        <v>22</v>
      </c>
      <c r="AU8" s="66"/>
      <c r="AV8" s="66"/>
      <c r="AW8" s="66"/>
      <c r="AX8" s="66"/>
      <c r="AY8" s="66"/>
      <c r="AZ8" s="66"/>
      <c r="BA8" s="66"/>
      <c r="BB8" s="66">
        <f>データ!$T$6</f>
        <v>51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5006</v>
      </c>
      <c r="X10" s="67"/>
      <c r="Y10" s="67"/>
      <c r="Z10" s="67"/>
      <c r="AA10" s="67"/>
      <c r="AB10" s="67"/>
      <c r="AC10" s="67"/>
      <c r="AD10" s="2"/>
      <c r="AE10" s="2"/>
      <c r="AF10" s="2"/>
      <c r="AG10" s="2"/>
      <c r="AH10" s="2"/>
      <c r="AI10" s="2"/>
      <c r="AJ10" s="2"/>
      <c r="AK10" s="2"/>
      <c r="AL10" s="67">
        <f>データ!$U$6</f>
        <v>1111</v>
      </c>
      <c r="AM10" s="67"/>
      <c r="AN10" s="67"/>
      <c r="AO10" s="67"/>
      <c r="AP10" s="67"/>
      <c r="AQ10" s="67"/>
      <c r="AR10" s="67"/>
      <c r="AS10" s="67"/>
      <c r="AT10" s="66">
        <f>データ!$V$6</f>
        <v>19.760000000000002</v>
      </c>
      <c r="AU10" s="66"/>
      <c r="AV10" s="66"/>
      <c r="AW10" s="66"/>
      <c r="AX10" s="66"/>
      <c r="AY10" s="66"/>
      <c r="AZ10" s="66"/>
      <c r="BA10" s="66"/>
      <c r="BB10" s="66">
        <f>データ!$W$6</f>
        <v>56.22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fq28HY5mwzxbri29ligDubr2sHRovpmAMX2oAbuoEXWuEptjO8CNusZ6c3ssxFjuL2vNLUjgbk3GqljC0nOvVw==" saltValue="SkeXL9blaOvmCJwr6pjS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473758</v>
      </c>
      <c r="D6" s="34">
        <f t="shared" si="3"/>
        <v>47</v>
      </c>
      <c r="E6" s="34">
        <f t="shared" si="3"/>
        <v>1</v>
      </c>
      <c r="F6" s="34">
        <f t="shared" si="3"/>
        <v>0</v>
      </c>
      <c r="G6" s="34">
        <f t="shared" si="3"/>
        <v>0</v>
      </c>
      <c r="H6" s="34" t="str">
        <f t="shared" si="3"/>
        <v>沖縄県　多良間村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5006</v>
      </c>
      <c r="R6" s="35">
        <f t="shared" si="3"/>
        <v>1122</v>
      </c>
      <c r="S6" s="35">
        <f t="shared" si="3"/>
        <v>22</v>
      </c>
      <c r="T6" s="35">
        <f t="shared" si="3"/>
        <v>51</v>
      </c>
      <c r="U6" s="35">
        <f t="shared" si="3"/>
        <v>1111</v>
      </c>
      <c r="V6" s="35">
        <f t="shared" si="3"/>
        <v>19.760000000000002</v>
      </c>
      <c r="W6" s="35">
        <f t="shared" si="3"/>
        <v>56.22</v>
      </c>
      <c r="X6" s="36">
        <f>IF(X7="",NA(),X7)</f>
        <v>95.14</v>
      </c>
      <c r="Y6" s="36">
        <f t="shared" ref="Y6:AG6" si="4">IF(Y7="",NA(),Y7)</f>
        <v>103.39</v>
      </c>
      <c r="Z6" s="36">
        <f t="shared" si="4"/>
        <v>140.29</v>
      </c>
      <c r="AA6" s="36">
        <f t="shared" si="4"/>
        <v>99.45</v>
      </c>
      <c r="AB6" s="36">
        <f t="shared" si="4"/>
        <v>121.69</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373.18</v>
      </c>
      <c r="BF6" s="36">
        <f t="shared" ref="BF6:BN6" si="7">IF(BF7="",NA(),BF7)</f>
        <v>338.06</v>
      </c>
      <c r="BG6" s="36">
        <f t="shared" si="7"/>
        <v>278.72000000000003</v>
      </c>
      <c r="BH6" s="36">
        <f t="shared" si="7"/>
        <v>264.94</v>
      </c>
      <c r="BI6" s="36">
        <f t="shared" si="7"/>
        <v>240.67</v>
      </c>
      <c r="BJ6" s="36">
        <f t="shared" si="7"/>
        <v>1510.14</v>
      </c>
      <c r="BK6" s="36">
        <f t="shared" si="7"/>
        <v>1595.62</v>
      </c>
      <c r="BL6" s="36">
        <f t="shared" si="7"/>
        <v>1302.33</v>
      </c>
      <c r="BM6" s="36">
        <f t="shared" si="7"/>
        <v>1274.21</v>
      </c>
      <c r="BN6" s="36">
        <f t="shared" si="7"/>
        <v>1183.92</v>
      </c>
      <c r="BO6" s="35" t="str">
        <f>IF(BO7="","",IF(BO7="-","【-】","【"&amp;SUBSTITUTE(TEXT(BO7,"#,##0.00"),"-","△")&amp;"】"))</f>
        <v>【1,084.05】</v>
      </c>
      <c r="BP6" s="36">
        <f>IF(BP7="",NA(),BP7)</f>
        <v>38</v>
      </c>
      <c r="BQ6" s="36">
        <f t="shared" ref="BQ6:BY6" si="8">IF(BQ7="",NA(),BQ7)</f>
        <v>30.07</v>
      </c>
      <c r="BR6" s="36">
        <f t="shared" si="8"/>
        <v>59.88</v>
      </c>
      <c r="BS6" s="36">
        <f t="shared" si="8"/>
        <v>58.19</v>
      </c>
      <c r="BT6" s="36">
        <f t="shared" si="8"/>
        <v>55.82</v>
      </c>
      <c r="BU6" s="36">
        <f t="shared" si="8"/>
        <v>22.67</v>
      </c>
      <c r="BV6" s="36">
        <f t="shared" si="8"/>
        <v>37.92</v>
      </c>
      <c r="BW6" s="36">
        <f t="shared" si="8"/>
        <v>40.89</v>
      </c>
      <c r="BX6" s="36">
        <f t="shared" si="8"/>
        <v>41.25</v>
      </c>
      <c r="BY6" s="36">
        <f t="shared" si="8"/>
        <v>42.5</v>
      </c>
      <c r="BZ6" s="35" t="str">
        <f>IF(BZ7="","",IF(BZ7="-","【-】","【"&amp;SUBSTITUTE(TEXT(BZ7,"#,##0.00"),"-","△")&amp;"】"))</f>
        <v>【53.46】</v>
      </c>
      <c r="CA6" s="36">
        <f>IF(CA7="",NA(),CA7)</f>
        <v>753.27</v>
      </c>
      <c r="CB6" s="36">
        <f t="shared" ref="CB6:CJ6" si="9">IF(CB7="",NA(),CB7)</f>
        <v>955.19</v>
      </c>
      <c r="CC6" s="36">
        <f t="shared" si="9"/>
        <v>471.06</v>
      </c>
      <c r="CD6" s="36">
        <f t="shared" si="9"/>
        <v>436.58</v>
      </c>
      <c r="CE6" s="36">
        <f t="shared" si="9"/>
        <v>516.79</v>
      </c>
      <c r="CF6" s="36">
        <f t="shared" si="9"/>
        <v>789.62</v>
      </c>
      <c r="CG6" s="36">
        <f t="shared" si="9"/>
        <v>423.18</v>
      </c>
      <c r="CH6" s="36">
        <f t="shared" si="9"/>
        <v>383.2</v>
      </c>
      <c r="CI6" s="36">
        <f t="shared" si="9"/>
        <v>383.25</v>
      </c>
      <c r="CJ6" s="36">
        <f t="shared" si="9"/>
        <v>377.72</v>
      </c>
      <c r="CK6" s="35" t="str">
        <f>IF(CK7="","",IF(CK7="-","【-】","【"&amp;SUBSTITUTE(TEXT(CK7,"#,##0.00"),"-","△")&amp;"】"))</f>
        <v>【300.47】</v>
      </c>
      <c r="CL6" s="36">
        <f>IF(CL7="",NA(),CL7)</f>
        <v>58.67</v>
      </c>
      <c r="CM6" s="36">
        <f t="shared" ref="CM6:CU6" si="10">IF(CM7="",NA(),CM7)</f>
        <v>60.38</v>
      </c>
      <c r="CN6" s="36">
        <f t="shared" si="10"/>
        <v>67.430000000000007</v>
      </c>
      <c r="CO6" s="36">
        <f t="shared" si="10"/>
        <v>70.849999999999994</v>
      </c>
      <c r="CP6" s="36">
        <f t="shared" si="10"/>
        <v>61.63</v>
      </c>
      <c r="CQ6" s="36">
        <f t="shared" si="10"/>
        <v>48.7</v>
      </c>
      <c r="CR6" s="36">
        <f t="shared" si="10"/>
        <v>46.9</v>
      </c>
      <c r="CS6" s="36">
        <f t="shared" si="10"/>
        <v>47.95</v>
      </c>
      <c r="CT6" s="36">
        <f t="shared" si="10"/>
        <v>48.26</v>
      </c>
      <c r="CU6" s="36">
        <f t="shared" si="10"/>
        <v>48.01</v>
      </c>
      <c r="CV6" s="35" t="str">
        <f>IF(CV7="","",IF(CV7="-","【-】","【"&amp;SUBSTITUTE(TEXT(CV7,"#,##0.00"),"-","△")&amp;"】"))</f>
        <v>【54.90】</v>
      </c>
      <c r="CW6" s="36">
        <f>IF(CW7="",NA(),CW7)</f>
        <v>82</v>
      </c>
      <c r="CX6" s="36">
        <f t="shared" ref="CX6:DF6" si="11">IF(CX7="",NA(),CX7)</f>
        <v>80</v>
      </c>
      <c r="CY6" s="36">
        <f t="shared" si="11"/>
        <v>80</v>
      </c>
      <c r="CZ6" s="36">
        <f t="shared" si="11"/>
        <v>80</v>
      </c>
      <c r="DA6" s="36">
        <f t="shared" si="11"/>
        <v>80</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3.65</v>
      </c>
      <c r="EE6" s="36">
        <f t="shared" ref="EE6:EM6" si="14">IF(EE7="",NA(),EE7)</f>
        <v>4.95</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473758</v>
      </c>
      <c r="D7" s="38">
        <v>47</v>
      </c>
      <c r="E7" s="38">
        <v>1</v>
      </c>
      <c r="F7" s="38">
        <v>0</v>
      </c>
      <c r="G7" s="38">
        <v>0</v>
      </c>
      <c r="H7" s="38" t="s">
        <v>95</v>
      </c>
      <c r="I7" s="38" t="s">
        <v>96</v>
      </c>
      <c r="J7" s="38" t="s">
        <v>97</v>
      </c>
      <c r="K7" s="38" t="s">
        <v>98</v>
      </c>
      <c r="L7" s="38" t="s">
        <v>99</v>
      </c>
      <c r="M7" s="38" t="s">
        <v>100</v>
      </c>
      <c r="N7" s="39" t="s">
        <v>101</v>
      </c>
      <c r="O7" s="39" t="s">
        <v>102</v>
      </c>
      <c r="P7" s="39">
        <v>100</v>
      </c>
      <c r="Q7" s="39">
        <v>5006</v>
      </c>
      <c r="R7" s="39">
        <v>1122</v>
      </c>
      <c r="S7" s="39">
        <v>22</v>
      </c>
      <c r="T7" s="39">
        <v>51</v>
      </c>
      <c r="U7" s="39">
        <v>1111</v>
      </c>
      <c r="V7" s="39">
        <v>19.760000000000002</v>
      </c>
      <c r="W7" s="39">
        <v>56.22</v>
      </c>
      <c r="X7" s="39">
        <v>95.14</v>
      </c>
      <c r="Y7" s="39">
        <v>103.39</v>
      </c>
      <c r="Z7" s="39">
        <v>140.29</v>
      </c>
      <c r="AA7" s="39">
        <v>99.45</v>
      </c>
      <c r="AB7" s="39">
        <v>121.69</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373.18</v>
      </c>
      <c r="BF7" s="39">
        <v>338.06</v>
      </c>
      <c r="BG7" s="39">
        <v>278.72000000000003</v>
      </c>
      <c r="BH7" s="39">
        <v>264.94</v>
      </c>
      <c r="BI7" s="39">
        <v>240.67</v>
      </c>
      <c r="BJ7" s="39">
        <v>1510.14</v>
      </c>
      <c r="BK7" s="39">
        <v>1595.62</v>
      </c>
      <c r="BL7" s="39">
        <v>1302.33</v>
      </c>
      <c r="BM7" s="39">
        <v>1274.21</v>
      </c>
      <c r="BN7" s="39">
        <v>1183.92</v>
      </c>
      <c r="BO7" s="39">
        <v>1084.05</v>
      </c>
      <c r="BP7" s="39">
        <v>38</v>
      </c>
      <c r="BQ7" s="39">
        <v>30.07</v>
      </c>
      <c r="BR7" s="39">
        <v>59.88</v>
      </c>
      <c r="BS7" s="39">
        <v>58.19</v>
      </c>
      <c r="BT7" s="39">
        <v>55.82</v>
      </c>
      <c r="BU7" s="39">
        <v>22.67</v>
      </c>
      <c r="BV7" s="39">
        <v>37.92</v>
      </c>
      <c r="BW7" s="39">
        <v>40.89</v>
      </c>
      <c r="BX7" s="39">
        <v>41.25</v>
      </c>
      <c r="BY7" s="39">
        <v>42.5</v>
      </c>
      <c r="BZ7" s="39">
        <v>53.46</v>
      </c>
      <c r="CA7" s="39">
        <v>753.27</v>
      </c>
      <c r="CB7" s="39">
        <v>955.19</v>
      </c>
      <c r="CC7" s="39">
        <v>471.06</v>
      </c>
      <c r="CD7" s="39">
        <v>436.58</v>
      </c>
      <c r="CE7" s="39">
        <v>516.79</v>
      </c>
      <c r="CF7" s="39">
        <v>789.62</v>
      </c>
      <c r="CG7" s="39">
        <v>423.18</v>
      </c>
      <c r="CH7" s="39">
        <v>383.2</v>
      </c>
      <c r="CI7" s="39">
        <v>383.25</v>
      </c>
      <c r="CJ7" s="39">
        <v>377.72</v>
      </c>
      <c r="CK7" s="39">
        <v>300.47000000000003</v>
      </c>
      <c r="CL7" s="39">
        <v>58.67</v>
      </c>
      <c r="CM7" s="39">
        <v>60.38</v>
      </c>
      <c r="CN7" s="39">
        <v>67.430000000000007</v>
      </c>
      <c r="CO7" s="39">
        <v>70.849999999999994</v>
      </c>
      <c r="CP7" s="39">
        <v>61.63</v>
      </c>
      <c r="CQ7" s="39">
        <v>48.7</v>
      </c>
      <c r="CR7" s="39">
        <v>46.9</v>
      </c>
      <c r="CS7" s="39">
        <v>47.95</v>
      </c>
      <c r="CT7" s="39">
        <v>48.26</v>
      </c>
      <c r="CU7" s="39">
        <v>48.01</v>
      </c>
      <c r="CV7" s="39">
        <v>54.9</v>
      </c>
      <c r="CW7" s="39">
        <v>82</v>
      </c>
      <c r="CX7" s="39">
        <v>80</v>
      </c>
      <c r="CY7" s="39">
        <v>80</v>
      </c>
      <c r="CZ7" s="39">
        <v>80</v>
      </c>
      <c r="DA7" s="39">
        <v>80</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3.65</v>
      </c>
      <c r="EE7" s="39">
        <v>4.95</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tarama</cp:lastModifiedBy>
  <dcterms:created xsi:type="dcterms:W3CDTF">2020-12-04T02:23:34Z</dcterms:created>
  <dcterms:modified xsi:type="dcterms:W3CDTF">2021-01-29T05:54:39Z</dcterms:modified>
  <cp:category/>
</cp:coreProperties>
</file>