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jouysk\Desktop\【1.29〆切】公営企業に係わる経営比較分析表（令和元年度決算）の分析等について（依頼）\04_市町村回答\○35 伊平屋村\"/>
    </mc:Choice>
  </mc:AlternateContent>
  <workbookProtection workbookAlgorithmName="SHA-512" workbookHashValue="jkSR/WwCOGDNWrFIRpY2CziIhmQgrxMH/igxn5787ou5UnUfvy0vRRnVs71XW0zvUYlXaPMr0eCE3f849cG0hQ==" workbookSaltValue="z8qs4k3vL1kGuAyJVTw7pg==" workbookSpinCount="100000" lockStructure="1"/>
  <bookViews>
    <workbookView xWindow="0" yWindow="0" windowWidth="19200" windowHeight="11130" tabRatio="662"/>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L8" i="4"/>
  <c r="I8" i="4"/>
  <c r="B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<sst xmlns="http://schemas.openxmlformats.org/spreadsheetml/2006/main" count="236" uniqueCount="121">
  <si>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</si>
  <si>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</si>
  <si>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</si>
  <si>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</si>
  <si>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</si>
  <si>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</si>
  <si>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</si>
  <si>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</si>
  <si>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</si>
  <si>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</si>
  <si>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</si>
  <si>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</si>
  <si>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</si>
  <si>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</si>
  <si>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</si>
  <si>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</si>
  <si>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</si>
  <si>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</si>
  <si>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</si>
  <si>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</si>
  <si>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</si>
  <si>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</si>
  <si>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</si>
  <si>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</si>
  <si>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</si>
  <si>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</si>
  <si>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</si>
  <si>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</si>
  <si>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</si>
  <si>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</si>
  <si>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</si>
  <si>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</si>
  <si>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</si>
  <si>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</si>
  <si>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</si>
  <si>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</si>
  <si>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</si>
  <si>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</si>
  <si>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</si>
  <si>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</si>
  <si>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</si>
  <si>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</si>
  <si>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</si>
  <si>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</si>
  <si>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</si>
  <si>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</si>
  <si>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</si>
  <si>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</si>
  <si>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</si>
  <si>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</si>
  <si>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</si>
  <si>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</si>
  <si>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</si>
  <si>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</si>
  <si>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</si>
  <si>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</si>
  <si>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</si>
  <si>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</si>
  <si>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</si>
  <si>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</si>
  <si>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</si>
  <si>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</si>
  <si>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</si>
  <si>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</si>
  <si>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</si>
  <si>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</si>
  <si>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</si>
  <si>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</si>
  <si>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</si>
  <si>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</si>
  <si>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</si>
  <si>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</si>
  <si>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</si>
  <si>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</si>
  <si>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</si>
  <si>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</si>
  <si>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</si>
  <si>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</si>
  <si>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</si>
  <si>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</si>
  <si>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</si>
  <si>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</si>
  <si>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</si>
  <si>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</si>
  <si>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</si>
  <si>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</si>
  <si>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</si>
  <si>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</si>
  <si>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</si>
  <si>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</si>
  <si>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</si>
  <si>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</si>
  <si>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</si>
  <si>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</si>
  <si>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</si>
  <si>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</si>
  <si>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</si>
  <si>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</si>
  <si>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伊平屋村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</si>
  <si>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</si>
  <si>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</si>
  <si>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</si>
  <si>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</si>
  <si>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</si>
  <si>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</si>
  <si>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</si>
  <si>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</si>
  <si>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</si>
  <si>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</si>
  <si>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</si>
  <si>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</si>
  <si>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</si>
  <si>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</si>
  <si>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</si>
  <si>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</si>
  <si>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</si>
  <si>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</si>
  <si>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</si>
  <si>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機能強化事業が終了し、施設の過負荷解消が見込めるが事業実施に伴う地方債の増加があるため、今後の料金設定や維持管理に関して再度計画を立て直す必要がある。</t>
    <phoneticPr fontId="4"/>
  </si>
  <si>
    <t>機能強化事業を入れているため、一つの施設以外は更新済みである。今後は施設以外の管路の清掃等を行い維持管理に努める必要がある。</t>
    <rPh sb="25" eb="26">
      <t>ズ</t>
    </rPh>
    <phoneticPr fontId="4"/>
  </si>
  <si>
    <t>①収益的収支率
　昨年度より下回っているため使用料の徴収率や維持管理費のコスト削減に努める必要がある。
④企業債残高対事業規模比率
　平成26年度より施設機能強化事業を実施しており、今後地方債の償還により増加が見込まれる。
⑤経費回収率
　類似団体平均値及び100％を下回っており、料金設定や維持管理に関しての計画を見直す必要がある。
⑥汚水処理原価
　平均値より高いが今後地方償還額の増加していくので汚水処理費の低減を図る必要がある。
⑦施設利用率
　平均値より下回っているため計画の見直し必要である
⑧水洗化率
　施設整備は完了しており、平均値を上回っているが100％には達していないため使用料の徴収や不明水等の対策を考えなければならない。</t>
    <rPh sb="9" eb="12">
      <t>サクネンド</t>
    </rPh>
    <rPh sb="14" eb="16">
      <t>シタマワ</t>
    </rPh>
    <rPh sb="22" eb="25">
      <t>シヨウリョウ</t>
    </rPh>
    <rPh sb="26" eb="29">
      <t>チョウシュウリツ</t>
    </rPh>
    <rPh sb="30" eb="32">
      <t>イジ</t>
    </rPh>
    <rPh sb="32" eb="35">
      <t>カンリヒ</t>
    </rPh>
    <rPh sb="39" eb="41">
      <t>サクゲン</t>
    </rPh>
    <rPh sb="42" eb="43">
      <t>ツト</t>
    </rPh>
    <rPh sb="45" eb="47">
      <t>ヒツヨウ</t>
    </rPh>
    <rPh sb="180" eb="183">
      <t>ヘイキンチ</t>
    </rPh>
    <rPh sb="185" eb="186">
      <t>タカ</t>
    </rPh>
    <rPh sb="188" eb="190">
      <t>コンゴ</t>
    </rPh>
    <rPh sb="190" eb="192">
      <t>チホウ</t>
    </rPh>
    <rPh sb="192" eb="195">
      <t>ショウカンガク</t>
    </rPh>
    <rPh sb="196" eb="198">
      <t>ゾウカ</t>
    </rPh>
    <rPh sb="231" eb="234">
      <t>ヘイキンチ</t>
    </rPh>
    <rPh sb="236" eb="238">
      <t>シタマワ</t>
    </rPh>
    <rPh sb="244" eb="246">
      <t>ケイカク</t>
    </rPh>
    <rPh sb="247" eb="249">
      <t>ミナオ</t>
    </rPh>
    <rPh sb="250" eb="252">
      <t>ヒツヨウ</t>
    </rPh>
    <rPh sb="293" eb="294">
      <t>タッ</t>
    </rPh>
    <rPh sb="301" eb="304">
      <t>シヨウリョウ</t>
    </rPh>
    <rPh sb="305" eb="307">
      <t>チョウシュウ</t>
    </rPh>
    <rPh sb="308" eb="310">
      <t>フメイ</t>
    </rPh>
    <rPh sb="310" eb="311">
      <t>スイ</t>
    </rPh>
    <rPh sb="311" eb="312">
      <t>ナド</t>
    </rPh>
    <rPh sb="313" eb="315">
      <t>タイサク</t>
    </rPh>
    <rPh sb="316" eb="31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</si>
</sst>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C0-406C-8CFC-2252FB5FD7D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4C0-406C-8CFC-2252FB5FD7D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51.01</c:v>
                </c:pt>
                <c:pt idx="1">
                  <c:v>50.64</c:v>
                </c:pt>
                <c:pt idx="2">
                  <c:v>49.36</c:v>
                </c:pt>
                <c:pt idx="3">
                  <c:v>52.3</c:v>
                </c:pt>
                <c:pt idx="4">
                  <c:v>48.25</c:v>
                </c:pt>
              </c:numCache>
            </c:numRef>
          </c:val>
          <c:extLst>
            <c:ext xmlns:c16="http://schemas.microsoft.com/office/drawing/2014/chart" uri="{C3380CC4-5D6E-409C-BE32-E72D297353CC}">
              <c16:uniqueId val="{00000000-0D1E-46B6-AE96-16BDD65B562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D1E-46B6-AE96-16BDD65B562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c:v>
                </c:pt>
                <c:pt idx="1">
                  <c:v>95.51</c:v>
                </c:pt>
                <c:pt idx="2">
                  <c:v>95.51</c:v>
                </c:pt>
                <c:pt idx="3">
                  <c:v>96.78</c:v>
                </c:pt>
                <c:pt idx="4">
                  <c:v>94.36</c:v>
                </c:pt>
              </c:numCache>
            </c:numRef>
          </c:val>
          <c:extLst>
            <c:ext xmlns:c16="http://schemas.microsoft.com/office/drawing/2014/chart" uri="{C3380CC4-5D6E-409C-BE32-E72D297353CC}">
              <c16:uniqueId val="{00000000-63AF-4D12-A558-183C14B5E3F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3AF-4D12-A558-183C14B5E3F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70.489999999999995</c:v>
                </c:pt>
                <c:pt idx="1">
                  <c:v>65.61</c:v>
                </c:pt>
                <c:pt idx="2">
                  <c:v>79.8</c:v>
                </c:pt>
                <c:pt idx="3">
                  <c:v>74.27</c:v>
                </c:pt>
                <c:pt idx="4">
                  <c:v>68.06</c:v>
                </c:pt>
              </c:numCache>
            </c:numRef>
          </c:val>
          <c:extLst>
            <c:ext xmlns:c16="http://schemas.microsoft.com/office/drawing/2014/chart" uri="{C3380CC4-5D6E-409C-BE32-E72D297353CC}">
              <c16:uniqueId val="{00000000-0CAD-4D34-BFB9-D2EF902342F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AD-4D34-BFB9-D2EF902342F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7-425A-B492-5C7B936480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7-425A-B492-5C7B936480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27-45EC-80A8-ECEBEFD8F54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27-45EC-80A8-ECEBEFD8F54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77-4992-BB08-77CB8D4380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77-4992-BB08-77CB8D4380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5E-46DA-9C9D-AA13F93192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5E-46DA-9C9D-AA13F93192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498.06</c:v>
                </c:pt>
                <c:pt idx="1">
                  <c:v>503.34</c:v>
                </c:pt>
                <c:pt idx="2">
                  <c:v>1152.0999999999999</c:v>
                </c:pt>
                <c:pt idx="3">
                  <c:v>1436.34</c:v>
                </c:pt>
                <c:pt idx="4">
                  <c:v>1233.19</c:v>
                </c:pt>
              </c:numCache>
            </c:numRef>
          </c:val>
          <c:extLst>
            <c:ext xmlns:c16="http://schemas.microsoft.com/office/drawing/2014/chart" uri="{C3380CC4-5D6E-409C-BE32-E72D297353CC}">
              <c16:uniqueId val="{00000000-648E-4536-861F-FC566419231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648E-4536-861F-FC566419231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44.27</c:v>
                </c:pt>
                <c:pt idx="1">
                  <c:v>46.34</c:v>
                </c:pt>
                <c:pt idx="2">
                  <c:v>63.65</c:v>
                </c:pt>
                <c:pt idx="3">
                  <c:v>56.16</c:v>
                </c:pt>
                <c:pt idx="4">
                  <c:v>48.71</c:v>
                </c:pt>
              </c:numCache>
            </c:numRef>
          </c:val>
          <c:extLst>
            <c:ext xmlns:c16="http://schemas.microsoft.com/office/drawing/2014/chart" uri="{C3380CC4-5D6E-409C-BE32-E72D297353CC}">
              <c16:uniqueId val="{00000000-AB52-485A-8D8C-1720326962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AB52-485A-8D8C-1720326962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274.04000000000002</c:v>
                </c:pt>
                <c:pt idx="1">
                  <c:v>264.89999999999998</c:v>
                </c:pt>
                <c:pt idx="2">
                  <c:v>205.44</c:v>
                </c:pt>
                <c:pt idx="3">
                  <c:v>211.3</c:v>
                </c:pt>
                <c:pt idx="4">
                  <c:v>282.75</c:v>
                </c:pt>
              </c:numCache>
            </c:numRef>
          </c:val>
          <c:extLst>
            <c:ext xmlns:c16="http://schemas.microsoft.com/office/drawing/2014/chart" uri="{C3380CC4-5D6E-409C-BE32-E72D297353CC}">
              <c16:uniqueId val="{00000000-4D38-40D6-A0B8-1B16E7538C5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4D38-40D6-A0B8-1B16E7538C5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50" zoomScale="85" zoomScaleNormal="85" zoomScalePageLayoutView="4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伊平屋村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1231</v>
      </c>
      <c r="AM8" s="51"/>
      <c r="AN8" s="51"/>
      <c r="AO8" s="51"/>
      <c r="AP8" s="51"/>
      <c r="AQ8" s="51"/>
      <c r="AR8" s="51"/>
      <c r="AS8" s="51"/>
      <c r="AT8" s="46">
        <f>データ!T6</f>
        <v>21.82</v>
      </c>
      <c r="AU8" s="46"/>
      <c r="AV8" s="46"/>
      <c r="AW8" s="46"/>
      <c r="AX8" s="46"/>
      <c r="AY8" s="46"/>
      <c r="AZ8" s="46"/>
      <c r="BA8" s="46"/>
      <c r="BB8" s="46">
        <f>データ!U6</f>
        <v>56.42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46">
        <f>データ!Q6</f>
        <v>100</v>
      </c>
      <c r="X10" s="46"/>
      <c r="Y10" s="46"/>
      <c r="Z10" s="46"/>
      <c r="AA10" s="46"/>
      <c r="AB10" s="46"/>
      <c r="AC10" s="46"/>
      <c r="AD10" s="51">
        <f>データ!R6</f>
        <v>1991</v>
      </c>
      <c r="AE10" s="51"/>
      <c r="AF10" s="51"/>
      <c r="AG10" s="51"/>
      <c r="AH10" s="51"/>
      <c r="AI10" s="51"/>
      <c r="AJ10" s="51"/>
      <c r="AK10" s="2"/>
      <c r="AL10" s="51">
        <f>データ!V6</f>
        <v>1187</v>
      </c>
      <c r="AM10" s="51"/>
      <c r="AN10" s="51"/>
      <c r="AO10" s="51"/>
      <c r="AP10" s="51"/>
      <c r="AQ10" s="51"/>
      <c r="AR10" s="51"/>
      <c r="AS10" s="51"/>
      <c r="AT10" s="46">
        <f>データ!W6</f>
        <v>0.48</v>
      </c>
      <c r="AU10" s="46"/>
      <c r="AV10" s="46"/>
      <c r="AW10" s="46"/>
      <c r="AX10" s="46"/>
      <c r="AY10" s="46"/>
      <c r="AZ10" s="46"/>
      <c r="BA10" s="46"/>
      <c r="BB10" s="46">
        <f>データ!X6</f>
        <v>2472.92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ON4TSXqezg1b1+W0ZXwvUnWKryUgIzc0H66ntMKGIDO6uJxa5rGYFoDKdOyAaREFCwEEc3p1yImXw7+QYKbM8A==" saltValue="DUFcRnvaYv1iWum8rVth6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473596</v>
      </c>
      <c r="D6" s="33">
        <f t="shared" si="3"/>
        <v>47</v>
      </c>
      <c r="E6" s="33">
        <f t="shared" si="3"/>
        <v>17</v>
      </c>
      <c r="F6" s="33">
        <f t="shared" si="3"/>
        <v>5</v>
      </c>
      <c r="G6" s="33">
        <f t="shared" si="3"/>
        <v>0</v>
      </c>
      <c r="H6" s="33" t="str">
        <f t="shared" si="3"/>
        <v>沖縄県　伊平屋村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100</v>
      </c>
      <c r="Q6" s="34">
        <f t="shared" si="3"/>
        <v>100</v>
      </c>
      <c r="R6" s="34">
        <f t="shared" si="3"/>
        <v>1991</v>
      </c>
      <c r="S6" s="34">
        <f t="shared" si="3"/>
        <v>1231</v>
      </c>
      <c r="T6" s="34">
        <f t="shared" si="3"/>
        <v>21.82</v>
      </c>
      <c r="U6" s="34">
        <f t="shared" si="3"/>
        <v>56.42</v>
      </c>
      <c r="V6" s="34">
        <f t="shared" si="3"/>
        <v>1187</v>
      </c>
      <c r="W6" s="34">
        <f t="shared" si="3"/>
        <v>0.48</v>
      </c>
      <c r="X6" s="34">
        <f t="shared" si="3"/>
        <v>2472.92</v>
      </c>
      <c r="Y6" s="35">
        <f>IF(Y7="",NA(),Y7)</f>
        <v>70.489999999999995</v>
      </c>
      <c r="Z6" s="35">
        <f t="shared" ref="Z6:AH6" si="4">IF(Z7="",NA(),Z7)</f>
        <v>65.61</v>
      </c>
      <c r="AA6" s="35">
        <f t="shared" si="4"/>
        <v>79.8</v>
      </c>
      <c r="AB6" s="35">
        <f t="shared" si="4"/>
        <v>74.27</v>
      </c>
      <c r="AC6" s="35">
        <f t="shared" si="4"/>
        <v>68.06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498.06</v>
      </c>
      <c r="BG6" s="35">
        <f t="shared" ref="BG6:BO6" si="7">IF(BG7="",NA(),BG7)</f>
        <v>503.34</v>
      </c>
      <c r="BH6" s="35">
        <f t="shared" si="7"/>
        <v>1152.0999999999999</v>
      </c>
      <c r="BI6" s="35">
        <f t="shared" si="7"/>
        <v>1436.34</v>
      </c>
      <c r="BJ6" s="35">
        <f t="shared" si="7"/>
        <v>1233.19</v>
      </c>
      <c r="BK6" s="35">
        <f t="shared" si="7"/>
        <v>1081.8</v>
      </c>
      <c r="BL6" s="35">
        <f t="shared" si="7"/>
        <v>974.93</v>
      </c>
      <c r="BM6" s="35">
        <f t="shared" si="7"/>
        <v>855.8</v>
      </c>
      <c r="BN6" s="35">
        <f t="shared" si="7"/>
        <v>789.46</v>
      </c>
      <c r="BO6" s="35">
        <f t="shared" si="7"/>
        <v>826.83</v>
      </c>
      <c r="BP6" s="34" t="str">
        <f>IF(BP7="","",IF(BP7="-","【-】","【"&amp;SUBSTITUTE(TEXT(BP7,"#,##0.00"),"-","△")&amp;"】"))</f>
        <v>【765.47】</v>
      </c>
      <c r="BQ6" s="35">
        <f>IF(BQ7="",NA(),BQ7)</f>
        <v>44.27</v>
      </c>
      <c r="BR6" s="35">
        <f t="shared" ref="BR6:BZ6" si="8">IF(BR7="",NA(),BR7)</f>
        <v>46.34</v>
      </c>
      <c r="BS6" s="35">
        <f t="shared" si="8"/>
        <v>63.65</v>
      </c>
      <c r="BT6" s="35">
        <f t="shared" si="8"/>
        <v>56.16</v>
      </c>
      <c r="BU6" s="35">
        <f t="shared" si="8"/>
        <v>48.71</v>
      </c>
      <c r="BV6" s="35">
        <f t="shared" si="8"/>
        <v>52.19</v>
      </c>
      <c r="BW6" s="35">
        <f t="shared" si="8"/>
        <v>55.32</v>
      </c>
      <c r="BX6" s="35">
        <f t="shared" si="8"/>
        <v>59.8</v>
      </c>
      <c r="BY6" s="35">
        <f t="shared" si="8"/>
        <v>57.77</v>
      </c>
      <c r="BZ6" s="35">
        <f t="shared" si="8"/>
        <v>57.31</v>
      </c>
      <c r="CA6" s="34" t="str">
        <f>IF(CA7="","",IF(CA7="-","【-】","【"&amp;SUBSTITUTE(TEXT(CA7,"#,##0.00"),"-","△")&amp;"】"))</f>
        <v>【59.59】</v>
      </c>
      <c r="CB6" s="35">
        <f>IF(CB7="",NA(),CB7)</f>
        <v>274.04000000000002</v>
      </c>
      <c r="CC6" s="35">
        <f t="shared" ref="CC6:CK6" si="9">IF(CC7="",NA(),CC7)</f>
        <v>264.89999999999998</v>
      </c>
      <c r="CD6" s="35">
        <f t="shared" si="9"/>
        <v>205.44</v>
      </c>
      <c r="CE6" s="35">
        <f t="shared" si="9"/>
        <v>211.3</v>
      </c>
      <c r="CF6" s="35">
        <f t="shared" si="9"/>
        <v>282.75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51.01</v>
      </c>
      <c r="CN6" s="35">
        <f t="shared" ref="CN6:CV6" si="10">IF(CN7="",NA(),CN7)</f>
        <v>50.64</v>
      </c>
      <c r="CO6" s="35">
        <f t="shared" si="10"/>
        <v>49.36</v>
      </c>
      <c r="CP6" s="35">
        <f t="shared" si="10"/>
        <v>52.3</v>
      </c>
      <c r="CQ6" s="35">
        <f t="shared" si="10"/>
        <v>48.25</v>
      </c>
      <c r="CR6" s="35">
        <f t="shared" si="10"/>
        <v>52.31</v>
      </c>
      <c r="CS6" s="35">
        <f t="shared" si="10"/>
        <v>60.65</v>
      </c>
      <c r="CT6" s="35">
        <f t="shared" si="10"/>
        <v>51.75</v>
      </c>
      <c r="CU6" s="35">
        <f t="shared" si="10"/>
        <v>50.68</v>
      </c>
      <c r="CV6" s="35">
        <f t="shared" si="10"/>
        <v>50.14</v>
      </c>
      <c r="CW6" s="34" t="str">
        <f>IF(CW7="","",IF(CW7="-","【-】","【"&amp;SUBSTITUTE(TEXT(CW7,"#,##0.00"),"-","△")&amp;"】"))</f>
        <v>【51.30】</v>
      </c>
      <c r="CX6" s="35">
        <f>IF(CX7="",NA(),CX7)</f>
        <v>98</v>
      </c>
      <c r="CY6" s="35">
        <f t="shared" ref="CY6:DG6" si="11">IF(CY7="",NA(),CY7)</f>
        <v>95.51</v>
      </c>
      <c r="CZ6" s="35">
        <f t="shared" si="11"/>
        <v>95.51</v>
      </c>
      <c r="DA6" s="35">
        <f t="shared" si="11"/>
        <v>96.78</v>
      </c>
      <c r="DB6" s="35">
        <f t="shared" si="11"/>
        <v>94.36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473596</v>
      </c>
      <c r="D7" s="37">
        <v>47</v>
      </c>
      <c r="E7" s="37">
        <v>17</v>
      </c>
      <c r="F7" s="37">
        <v>5</v>
      </c>
      <c r="G7" s="37">
        <v>0</v>
      </c>
      <c r="H7" s="37" t="s">
        <v>98</v>
      </c>
      <c r="I7" s="37" t="s">
        <v>99</v>
      </c>
      <c r="J7" s="37" t="s">
        <v>100</v>
      </c>
      <c r="K7" s="37" t="s">
        <v>101</v>
      </c>
      <c r="L7" s="37" t="s">
        <v>102</v>
      </c>
      <c r="M7" s="37" t="s">
        <v>103</v>
      </c>
      <c r="N7" s="38" t="s">
        <v>104</v>
      </c>
      <c r="O7" s="38" t="s">
        <v>105</v>
      </c>
      <c r="P7" s="38">
        <v>100</v>
      </c>
      <c r="Q7" s="38">
        <v>100</v>
      </c>
      <c r="R7" s="38">
        <v>1991</v>
      </c>
      <c r="S7" s="38">
        <v>1231</v>
      </c>
      <c r="T7" s="38">
        <v>21.82</v>
      </c>
      <c r="U7" s="38">
        <v>56.42</v>
      </c>
      <c r="V7" s="38">
        <v>1187</v>
      </c>
      <c r="W7" s="38">
        <v>0.48</v>
      </c>
      <c r="X7" s="38">
        <v>2472.92</v>
      </c>
      <c r="Y7" s="38">
        <v>70.489999999999995</v>
      </c>
      <c r="Z7" s="38">
        <v>65.61</v>
      </c>
      <c r="AA7" s="38">
        <v>79.8</v>
      </c>
      <c r="AB7" s="38">
        <v>74.27</v>
      </c>
      <c r="AC7" s="38">
        <v>68.06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498.06</v>
      </c>
      <c r="BG7" s="38">
        <v>503.34</v>
      </c>
      <c r="BH7" s="38">
        <v>1152.0999999999999</v>
      </c>
      <c r="BI7" s="38">
        <v>1436.34</v>
      </c>
      <c r="BJ7" s="38">
        <v>1233.19</v>
      </c>
      <c r="BK7" s="38">
        <v>1081.8</v>
      </c>
      <c r="BL7" s="38">
        <v>974.93</v>
      </c>
      <c r="BM7" s="38">
        <v>855.8</v>
      </c>
      <c r="BN7" s="38">
        <v>789.46</v>
      </c>
      <c r="BO7" s="38">
        <v>826.83</v>
      </c>
      <c r="BP7" s="38">
        <v>765.47</v>
      </c>
      <c r="BQ7" s="38">
        <v>44.27</v>
      </c>
      <c r="BR7" s="38">
        <v>46.34</v>
      </c>
      <c r="BS7" s="38">
        <v>63.65</v>
      </c>
      <c r="BT7" s="38">
        <v>56.16</v>
      </c>
      <c r="BU7" s="38">
        <v>48.71</v>
      </c>
      <c r="BV7" s="38">
        <v>52.19</v>
      </c>
      <c r="BW7" s="38">
        <v>55.32</v>
      </c>
      <c r="BX7" s="38">
        <v>59.8</v>
      </c>
      <c r="BY7" s="38">
        <v>57.77</v>
      </c>
      <c r="BZ7" s="38">
        <v>57.31</v>
      </c>
      <c r="CA7" s="38">
        <v>59.59</v>
      </c>
      <c r="CB7" s="38">
        <v>274.04000000000002</v>
      </c>
      <c r="CC7" s="38">
        <v>264.89999999999998</v>
      </c>
      <c r="CD7" s="38">
        <v>205.44</v>
      </c>
      <c r="CE7" s="38">
        <v>211.3</v>
      </c>
      <c r="CF7" s="38">
        <v>282.75</v>
      </c>
      <c r="CG7" s="38">
        <v>296.14</v>
      </c>
      <c r="CH7" s="38">
        <v>283.17</v>
      </c>
      <c r="CI7" s="38">
        <v>263.76</v>
      </c>
      <c r="CJ7" s="38">
        <v>274.35000000000002</v>
      </c>
      <c r="CK7" s="38">
        <v>273.52</v>
      </c>
      <c r="CL7" s="38">
        <v>257.86</v>
      </c>
      <c r="CM7" s="38">
        <v>51.01</v>
      </c>
      <c r="CN7" s="38">
        <v>50.64</v>
      </c>
      <c r="CO7" s="38">
        <v>49.36</v>
      </c>
      <c r="CP7" s="38">
        <v>52.3</v>
      </c>
      <c r="CQ7" s="38">
        <v>48.25</v>
      </c>
      <c r="CR7" s="38">
        <v>52.31</v>
      </c>
      <c r="CS7" s="38">
        <v>60.65</v>
      </c>
      <c r="CT7" s="38">
        <v>51.75</v>
      </c>
      <c r="CU7" s="38">
        <v>50.68</v>
      </c>
      <c r="CV7" s="38">
        <v>50.14</v>
      </c>
      <c r="CW7" s="38">
        <v>51.3</v>
      </c>
      <c r="CX7" s="38">
        <v>98</v>
      </c>
      <c r="CY7" s="38">
        <v>95.51</v>
      </c>
      <c r="CZ7" s="38">
        <v>95.51</v>
      </c>
      <c r="DA7" s="38">
        <v>96.78</v>
      </c>
      <c r="DB7" s="38">
        <v>94.36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2020-12-04T03:10:24Z</dcterms:created>
  <dcterms:modified xsi:type="dcterms:W3CDTF">2021-02-19T07:17:59Z</dcterms:modified>
  <cp:category/>
</cp:coreProperties>
</file>