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84\Out-Box\VOTIRO\yogiairi\"/>
    </mc:Choice>
  </mc:AlternateContent>
  <workbookProtection workbookAlgorithmName="SHA-512" workbookHashValue="JjlrEAsiAC3V6nAxp77bLBKZZSrVJ5XSQJoWXtZ0j65cmpJkQjgW3jIP55Ax3qXv+Lm6t6YMOMyGn2kEOpdUQA==" workbookSaltValue="AVTKgy4c5YvxwAN165My3g==" workbookSpinCount="100000" lockStructure="1"/>
  <bookViews>
    <workbookView xWindow="0" yWindow="0" windowWidth="2049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10" i="4"/>
  <c r="BB8" i="4"/>
  <c r="AD8" i="4"/>
  <c r="W8" i="4"/>
  <c r="P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<sst xmlns="http://schemas.openxmlformats.org/spreadsheetml/2006/main" count="233" uniqueCount="118">
  <si>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</si>
  <si>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</si>
  <si>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</si>
  <si>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</si>
  <si>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</si>
  <si>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</si>
  <si>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</si>
  <si>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</si>
  <si>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</si>
  <si>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</si>
  <si>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</si>
  <si>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</si>
  <si>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</si>
  <si>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</si>
  <si>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</si>
  <si>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</si>
  <si>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</si>
  <si>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</si>
  <si>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</si>
  <si>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</si>
  <si>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</si>
  <si>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</si>
  <si>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</si>
  <si>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</si>
  <si>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</si>
  <si>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</si>
  <si>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</si>
  <si>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</si>
  <si>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</si>
  <si>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</si>
  <si>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</si>
  <si>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</si>
  <si>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</si>
  <si>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</si>
  <si>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</si>
  <si>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</si>
  <si>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</si>
  <si>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</si>
  <si>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</si>
  <si>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</si>
  <si>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</si>
  <si>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</si>
  <si>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</si>
  <si>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</si>
  <si>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</si>
  <si>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</si>
  <si>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</si>
  <si>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</si>
  <si>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</si>
  <si>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</si>
  <si>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</si>
  <si>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</si>
  <si>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</si>
  <si>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</si>
  <si>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</si>
  <si>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</si>
  <si>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</si>
  <si>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</si>
  <si>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</si>
  <si>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</si>
  <si>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</si>
  <si>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</si>
  <si>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</si>
  <si>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</si>
  <si>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</si>
  <si>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</si>
  <si>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</si>
  <si>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</si>
  <si>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</si>
  <si>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</si>
  <si>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</si>
  <si>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</si>
  <si>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</si>
  <si>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</si>
  <si>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</si>
  <si>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</si>
  <si>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</si>
  <si>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</si>
  <si>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</si>
  <si>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</si>
  <si>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</si>
  <si>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</si>
  <si>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</si>
  <si>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</si>
  <si>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</si>
  <si>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</si>
  <si>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</si>
  <si>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</si>
  <si>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</si>
  <si>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</si>
  <si>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</si>
  <si>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</si>
  <si>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</si>
  <si>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</si>
  <si>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</si>
  <si>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</si>
  <si>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</si>
  <si>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</si>
  <si>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</si>
  <si>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</si>
  <si>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</si>
  <si>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</si>
  <si>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</si>
  <si>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</si>
  <si>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</si>
  <si>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</si>
  <si>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</si>
  <si>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</si>
  <si>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</si>
  <si>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</si>
  <si>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</si>
  <si>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</si>
  <si>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</si>
  <si>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</si>
  <si>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</si>
  <si>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及び②管路経年比率は、数値として表れていないが、配水管は32年以上経過しているものもあり、定期的な管路更新を行うことが必要となっている。現在、広域化に伴い配水管路の耐震化整備事業を平成29年度～令和7年度の期間実施しているところである。
③入札不調等により計画が遅れていることから対策を講じ令和4年度以降の計画に基づき進めていく必要がある。</t>
    <rPh sb="1" eb="3">
      <t>ユウケイ</t>
    </rPh>
    <rPh sb="3" eb="5">
      <t>コテイ</t>
    </rPh>
    <rPh sb="5" eb="7">
      <t>シサン</t>
    </rPh>
    <rPh sb="7" eb="9">
      <t>ゲンカ</t>
    </rPh>
    <rPh sb="9" eb="12">
      <t>ショウキャクリツ</t>
    </rPh>
    <rPh sb="12" eb="13">
      <t>オヨ</t>
    </rPh>
    <rPh sb="15" eb="17">
      <t>カンロ</t>
    </rPh>
    <rPh sb="17" eb="19">
      <t>ケイネン</t>
    </rPh>
    <rPh sb="19" eb="21">
      <t>ヒリツ</t>
    </rPh>
    <rPh sb="23" eb="25">
      <t>スウチ</t>
    </rPh>
    <rPh sb="28" eb="29">
      <t>アラワ</t>
    </rPh>
    <rPh sb="36" eb="39">
      <t>ハイスイカン</t>
    </rPh>
    <rPh sb="42" eb="43">
      <t>ネン</t>
    </rPh>
    <rPh sb="43" eb="45">
      <t>イジョウ</t>
    </rPh>
    <rPh sb="45" eb="47">
      <t>ケイカ</t>
    </rPh>
    <rPh sb="57" eb="60">
      <t>テイキテキ</t>
    </rPh>
    <rPh sb="61" eb="63">
      <t>カンロ</t>
    </rPh>
    <rPh sb="63" eb="65">
      <t>コウシン</t>
    </rPh>
    <rPh sb="66" eb="67">
      <t>オコナ</t>
    </rPh>
    <rPh sb="71" eb="73">
      <t>ヒツヨウ</t>
    </rPh>
    <rPh sb="80" eb="82">
      <t>ゲンザイ</t>
    </rPh>
    <rPh sb="83" eb="86">
      <t>コウイキカ</t>
    </rPh>
    <rPh sb="87" eb="88">
      <t>トモナ</t>
    </rPh>
    <rPh sb="89" eb="91">
      <t>ハイスイ</t>
    </rPh>
    <rPh sb="91" eb="93">
      <t>カンロ</t>
    </rPh>
    <rPh sb="94" eb="97">
      <t>タイシンカ</t>
    </rPh>
    <rPh sb="97" eb="99">
      <t>セイビ</t>
    </rPh>
    <rPh sb="99" eb="101">
      <t>ジギョウ</t>
    </rPh>
    <rPh sb="102" eb="104">
      <t>ヘイセイ</t>
    </rPh>
    <rPh sb="106" eb="107">
      <t>ネン</t>
    </rPh>
    <rPh sb="107" eb="108">
      <t>ド</t>
    </rPh>
    <rPh sb="109" eb="111">
      <t>レイワ</t>
    </rPh>
    <rPh sb="112" eb="114">
      <t>ネンド</t>
    </rPh>
    <rPh sb="115" eb="117">
      <t>キカン</t>
    </rPh>
    <rPh sb="117" eb="119">
      <t>ジッシ</t>
    </rPh>
    <rPh sb="132" eb="134">
      <t>ニュウサツ</t>
    </rPh>
    <rPh sb="134" eb="136">
      <t>フチョウ</t>
    </rPh>
    <rPh sb="136" eb="137">
      <t>トウ</t>
    </rPh>
    <rPh sb="140" eb="142">
      <t>ケイカク</t>
    </rPh>
    <rPh sb="143" eb="144">
      <t>オク</t>
    </rPh>
    <rPh sb="152" eb="154">
      <t>タイサク</t>
    </rPh>
    <rPh sb="155" eb="156">
      <t>コウ</t>
    </rPh>
    <rPh sb="157" eb="159">
      <t>レイワ</t>
    </rPh>
    <rPh sb="160" eb="162">
      <t>ネンド</t>
    </rPh>
    <rPh sb="162" eb="164">
      <t>イコウ</t>
    </rPh>
    <rPh sb="165" eb="167">
      <t>ケイカク</t>
    </rPh>
    <rPh sb="171" eb="172">
      <t>スス</t>
    </rPh>
    <rPh sb="176" eb="178">
      <t>ヒツヨウ</t>
    </rPh>
    <phoneticPr fontId="4"/>
  </si>
  <si>
    <t>　離島という地理的条件から単独運営は難しく、一般会計からの繰入に頼らざるを得ない状況である。また、人口減少に伴い給水収益の増加が見込めない中、施設の老朽化や財政状況の悪化が懸念される。
　平成30年度より水道事業の広域化が実施され、水道料金の改定や管路更新の実施が行われている。これらが各指標にどのような影響を与えるか注視しながら、今後の事業運営をいかに安定的に行っていくか検討する必要がある。</t>
    <rPh sb="1" eb="3">
      <t>リトウ</t>
    </rPh>
    <rPh sb="6" eb="9">
      <t>チリテキ</t>
    </rPh>
    <rPh sb="9" eb="11">
      <t>ジョウケン</t>
    </rPh>
    <rPh sb="13" eb="15">
      <t>タンドク</t>
    </rPh>
    <rPh sb="15" eb="17">
      <t>ウンエイ</t>
    </rPh>
    <rPh sb="18" eb="19">
      <t>ムズカ</t>
    </rPh>
    <rPh sb="22" eb="24">
      <t>イッパン</t>
    </rPh>
    <rPh sb="24" eb="26">
      <t>カイケイ</t>
    </rPh>
    <rPh sb="29" eb="31">
      <t>クリイレ</t>
    </rPh>
    <rPh sb="32" eb="33">
      <t>タヨ</t>
    </rPh>
    <rPh sb="37" eb="38">
      <t>エ</t>
    </rPh>
    <rPh sb="40" eb="42">
      <t>ジョウキョウ</t>
    </rPh>
    <rPh sb="49" eb="51">
      <t>ジンコウ</t>
    </rPh>
    <rPh sb="51" eb="53">
      <t>ゲンショウ</t>
    </rPh>
    <rPh sb="54" eb="55">
      <t>トモナ</t>
    </rPh>
    <rPh sb="56" eb="58">
      <t>キュウスイ</t>
    </rPh>
    <rPh sb="58" eb="60">
      <t>シュウエキ</t>
    </rPh>
    <rPh sb="61" eb="63">
      <t>ゾウカ</t>
    </rPh>
    <rPh sb="64" eb="66">
      <t>ミコ</t>
    </rPh>
    <rPh sb="69" eb="70">
      <t>ナカ</t>
    </rPh>
    <rPh sb="71" eb="73">
      <t>シセツ</t>
    </rPh>
    <rPh sb="74" eb="77">
      <t>ロウキュウカ</t>
    </rPh>
    <rPh sb="78" eb="80">
      <t>ザイセイ</t>
    </rPh>
    <rPh sb="80" eb="82">
      <t>ジョウキョウ</t>
    </rPh>
    <rPh sb="83" eb="85">
      <t>アッカ</t>
    </rPh>
    <rPh sb="86" eb="88">
      <t>ケネン</t>
    </rPh>
    <rPh sb="94" eb="96">
      <t>ヘイセイ</t>
    </rPh>
    <rPh sb="98" eb="100">
      <t>ネンド</t>
    </rPh>
    <rPh sb="102" eb="104">
      <t>スイドウ</t>
    </rPh>
    <rPh sb="104" eb="106">
      <t>ジギョウ</t>
    </rPh>
    <rPh sb="107" eb="110">
      <t>コウイキカ</t>
    </rPh>
    <rPh sb="111" eb="113">
      <t>ジッシ</t>
    </rPh>
    <rPh sb="116" eb="118">
      <t>スイドウ</t>
    </rPh>
    <rPh sb="118" eb="120">
      <t>リョウキン</t>
    </rPh>
    <rPh sb="121" eb="123">
      <t>カイテイ</t>
    </rPh>
    <rPh sb="124" eb="126">
      <t>カンロ</t>
    </rPh>
    <rPh sb="126" eb="128">
      <t>コウシン</t>
    </rPh>
    <rPh sb="129" eb="131">
      <t>ジッシ</t>
    </rPh>
    <rPh sb="132" eb="133">
      <t>オコナ</t>
    </rPh>
    <rPh sb="143" eb="146">
      <t>カクシヒョウ</t>
    </rPh>
    <rPh sb="152" eb="154">
      <t>エイキョウ</t>
    </rPh>
    <rPh sb="155" eb="156">
      <t>アタ</t>
    </rPh>
    <rPh sb="159" eb="161">
      <t>チュウシ</t>
    </rPh>
    <rPh sb="166" eb="168">
      <t>コンゴ</t>
    </rPh>
    <rPh sb="169" eb="171">
      <t>ジギョウ</t>
    </rPh>
    <rPh sb="171" eb="173">
      <t>ウンエイ</t>
    </rPh>
    <rPh sb="177" eb="179">
      <t>アンテイ</t>
    </rPh>
    <rPh sb="179" eb="180">
      <t>テキ</t>
    </rPh>
    <rPh sb="181" eb="182">
      <t>オコナ</t>
    </rPh>
    <rPh sb="187" eb="189">
      <t>ケントウ</t>
    </rPh>
    <rPh sb="191" eb="193">
      <t>ヒツヨウ</t>
    </rPh>
    <phoneticPr fontId="4"/>
  </si>
  <si>
    <t xml:space="preserve">①令和２年度、類以団体の平均値と同水準となっている。水道広域化に伴い平成30年度淡水化施設の運営を県に移管したことにより維持管理費用は減少したが、離島という地理的条件から単独運営は厳しく一般会計からの繰入金等で調整しているのが現状である。平成29年度～令和7年度に係る簡易水道等施設管路更新に充てる財源確保のため、今後、収支の経緯を見定めて料金改定の有無を図ることが必要。
④近年類以団体の平均と比較すると良好な水準にあるもの、平成30年度より簡易水道等施設管路更新にかかる発行増となった。令和7年まで増加に転じるが収益に対して発行額が過大とならないよう注視する必要がある。
⑤近年類似団体より高い数値を推移していたが、令和２年度、類以団体の平均値より低い水準となっている。給水に係る費用を給水収益以外の収入で賄っているのが現状である。　
⑥令和２年度、類以団体の平均値より高い水準となっている。料金回収率を上げるためにも給水原価を抑えるための取組が必要。
⑦利用率の低さは施設遊休状態の度合を表すが、配水量を勘案した適切な施設規模を把握する必要がある。
⑧近年類似団体よりも高い比率で推移しているが、効率良く収益に反映させるためにも漏水やメーター不感等といった原因を特定し対策を講じる必要がある。
</t>
    <rPh sb="1" eb="3">
      <t>レイワ</t>
    </rPh>
    <rPh sb="4" eb="6">
      <t>ネンド</t>
    </rPh>
    <rPh sb="9" eb="11">
      <t>ダンタイ</t>
    </rPh>
    <rPh sb="12" eb="15">
      <t>ヘイキンチ</t>
    </rPh>
    <rPh sb="16" eb="17">
      <t>オナ</t>
    </rPh>
    <rPh sb="17" eb="19">
      <t>スイジュン</t>
    </rPh>
    <rPh sb="26" eb="28">
      <t>スイドウ</t>
    </rPh>
    <rPh sb="28" eb="31">
      <t>コウイキカ</t>
    </rPh>
    <rPh sb="32" eb="33">
      <t>トモナ</t>
    </rPh>
    <rPh sb="40" eb="43">
      <t>タンスイカ</t>
    </rPh>
    <rPh sb="59" eb="63">
      <t>イジカンリ</t>
    </rPh>
    <rPh sb="63" eb="65">
      <t>ヒヨウ</t>
    </rPh>
    <rPh sb="66" eb="68">
      <t>ゲンショウ</t>
    </rPh>
    <rPh sb="72" eb="74">
      <t>リトウ</t>
    </rPh>
    <rPh sb="77" eb="79">
      <t>チリ</t>
    </rPh>
    <rPh sb="79" eb="80">
      <t>テキ</t>
    </rPh>
    <rPh sb="121" eb="122">
      <t>ネン</t>
    </rPh>
    <rPh sb="122" eb="123">
      <t>ド</t>
    </rPh>
    <rPh sb="124" eb="125">
      <t>レイ</t>
    </rPh>
    <rPh sb="125" eb="126">
      <t>ワ</t>
    </rPh>
    <rPh sb="127" eb="128">
      <t>ネン</t>
    </rPh>
    <rPh sb="128" eb="129">
      <t>ド</t>
    </rPh>
    <rPh sb="130" eb="131">
      <t>カカ</t>
    </rPh>
    <rPh sb="132" eb="134">
      <t>カンイ</t>
    </rPh>
    <rPh sb="134" eb="136">
      <t>スイドウ</t>
    </rPh>
    <rPh sb="136" eb="137">
      <t>トウ</t>
    </rPh>
    <rPh sb="137" eb="139">
      <t>シセツ</t>
    </rPh>
    <rPh sb="139" eb="141">
      <t>カンロ</t>
    </rPh>
    <rPh sb="141" eb="143">
      <t>コウシン</t>
    </rPh>
    <rPh sb="144" eb="145">
      <t>ア</t>
    </rPh>
    <rPh sb="147" eb="149">
      <t>ザイゲン</t>
    </rPh>
    <rPh sb="149" eb="151">
      <t>カクホ</t>
    </rPh>
    <rPh sb="155" eb="157">
      <t>コンゴ</t>
    </rPh>
    <rPh sb="189" eb="191">
      <t>ルイイ</t>
    </rPh>
    <rPh sb="191" eb="193">
      <t>ダンタイ</t>
    </rPh>
    <rPh sb="194" eb="196">
      <t>ヘイキン</t>
    </rPh>
    <rPh sb="197" eb="199">
      <t>ヒカク</t>
    </rPh>
    <rPh sb="202" eb="204">
      <t>リョウコウ</t>
    </rPh>
    <rPh sb="205" eb="207">
      <t>スイジュン</t>
    </rPh>
    <rPh sb="275" eb="277">
      <t>チュウシ</t>
    </rPh>
    <rPh sb="288" eb="290">
      <t>キンネン</t>
    </rPh>
    <rPh sb="309" eb="311">
      <t>レイワ</t>
    </rPh>
    <rPh sb="312" eb="314">
      <t>ネンド</t>
    </rPh>
    <rPh sb="315" eb="317">
      <t>ルイイ</t>
    </rPh>
    <rPh sb="317" eb="319">
      <t>ダンタイ</t>
    </rPh>
    <rPh sb="320" eb="322">
      <t>ヘイキン</t>
    </rPh>
    <rPh sb="322" eb="323">
      <t>チ</t>
    </rPh>
    <rPh sb="325" eb="326">
      <t>ヒク</t>
    </rPh>
    <rPh sb="327" eb="329">
      <t>スイジュン</t>
    </rPh>
    <rPh sb="336" eb="338">
      <t>キュウスイ</t>
    </rPh>
    <rPh sb="339" eb="340">
      <t>カカ</t>
    </rPh>
    <rPh sb="341" eb="343">
      <t>ヒヨウ</t>
    </rPh>
    <rPh sb="346" eb="348">
      <t>シュウエキ</t>
    </rPh>
    <rPh sb="348" eb="350">
      <t>イガイ</t>
    </rPh>
    <rPh sb="351" eb="353">
      <t>シュウニュウ</t>
    </rPh>
    <rPh sb="354" eb="355">
      <t>マカナ</t>
    </rPh>
    <rPh sb="361" eb="363">
      <t>ゲンジョウ</t>
    </rPh>
    <rPh sb="370" eb="372">
      <t>ガンネン</t>
    </rPh>
    <rPh sb="376" eb="378">
      <t>ルイイ</t>
    </rPh>
    <rPh sb="378" eb="380">
      <t>ダンタイ</t>
    </rPh>
    <rPh sb="381" eb="384">
      <t>ヘイキンチ</t>
    </rPh>
    <rPh sb="478" eb="480">
      <t>キンネン</t>
    </rPh>
    <rPh sb="525" eb="526">
      <t>トウ</t>
    </rPh>
    <rPh sb="530" eb="532">
      <t>ゲンイン</t>
    </rPh>
    <rPh sb="533" eb="535">
      <t>トクテイ</t>
    </rPh>
    <rPh sb="536" eb="538">
      <t>タイサク</t>
    </rPh>
    <rPh sb="539" eb="540">
      <t>コウ</t>
    </rPh>
    <rPh sb="542" eb="5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</si>
</sst>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8.5500000000000007</c:v>
                </c:pt>
                <c:pt idx="3">
                  <c:v>0</c:v>
                </c:pt>
                <c:pt idx="4">
                  <c:v>0</c:v>
                </c:pt>
              </c:numCache>
            </c:numRef>
          </c:val>
          <c:extLst>
            <c:ext xmlns:c16="http://schemas.microsoft.com/office/drawing/2014/chart" uri="{C3380CC4-5D6E-409C-BE32-E72D297353CC}">
              <c16:uniqueId val="{00000000-51CE-487A-95FF-E3809943D6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51CE-487A-95FF-E3809943D6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38.99</c:v>
                </c:pt>
                <c:pt idx="1">
                  <c:v>41.33</c:v>
                </c:pt>
                <c:pt idx="2">
                  <c:v>38.24</c:v>
                </c:pt>
                <c:pt idx="3">
                  <c:v>38.29</c:v>
                </c:pt>
                <c:pt idx="4">
                  <c:v>40.44</c:v>
                </c:pt>
              </c:numCache>
            </c:numRef>
          </c:val>
          <c:extLst>
            <c:ext xmlns:c16="http://schemas.microsoft.com/office/drawing/2014/chart" uri="{C3380CC4-5D6E-409C-BE32-E72D297353CC}">
              <c16:uniqueId val="{00000000-A645-433F-9BB8-11463390252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A645-433F-9BB8-11463390252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80.47</c:v>
                </c:pt>
                <c:pt idx="1">
                  <c:v>81.48</c:v>
                </c:pt>
                <c:pt idx="2">
                  <c:v>79.400000000000006</c:v>
                </c:pt>
                <c:pt idx="3">
                  <c:v>80.02</c:v>
                </c:pt>
                <c:pt idx="4">
                  <c:v>79.47</c:v>
                </c:pt>
              </c:numCache>
            </c:numRef>
          </c:val>
          <c:extLst>
            <c:ext xmlns:c16="http://schemas.microsoft.com/office/drawing/2014/chart" uri="{C3380CC4-5D6E-409C-BE32-E72D297353CC}">
              <c16:uniqueId val="{00000000-95B5-490B-9EB8-7BC65DF5ED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95B5-490B-9EB8-7BC65DF5ED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96.56</c:v>
                </c:pt>
                <c:pt idx="1">
                  <c:v>73.930000000000007</c:v>
                </c:pt>
                <c:pt idx="2">
                  <c:v>79.290000000000006</c:v>
                </c:pt>
                <c:pt idx="3">
                  <c:v>178.79</c:v>
                </c:pt>
                <c:pt idx="4">
                  <c:v>76.75</c:v>
                </c:pt>
              </c:numCache>
            </c:numRef>
          </c:val>
          <c:extLst>
            <c:ext xmlns:c16="http://schemas.microsoft.com/office/drawing/2014/chart" uri="{C3380CC4-5D6E-409C-BE32-E72D297353CC}">
              <c16:uniqueId val="{00000000-726F-47C4-9625-637E913DB01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26F-47C4-9625-637E913DB01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5-4F79-A7A4-08401E249DC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5-4F79-A7A4-08401E249DC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D-4A4B-B469-507FF17A04F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D-4A4B-B469-507FF17A04F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8-407D-BFBE-A41BB1EAD6D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8-407D-BFBE-A41BB1EAD6D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C-4E65-AE04-65E91DBC901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C-4E65-AE04-65E91DBC901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321.32</c:v>
                </c:pt>
                <c:pt idx="1">
                  <c:v>308.42</c:v>
                </c:pt>
                <c:pt idx="2">
                  <c:v>772.36</c:v>
                </c:pt>
                <c:pt idx="3">
                  <c:v>757.8</c:v>
                </c:pt>
                <c:pt idx="4">
                  <c:v>1045.8399999999999</c:v>
                </c:pt>
              </c:numCache>
            </c:numRef>
          </c:val>
          <c:extLst>
            <c:ext xmlns:c16="http://schemas.microsoft.com/office/drawing/2014/chart" uri="{C3380CC4-5D6E-409C-BE32-E72D297353CC}">
              <c16:uniqueId val="{00000000-72F2-478C-8023-6917159994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72F2-478C-8023-6917159994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63.76</c:v>
                </c:pt>
                <c:pt idx="1">
                  <c:v>48.89</c:v>
                </c:pt>
                <c:pt idx="2">
                  <c:v>55.23</c:v>
                </c:pt>
                <c:pt idx="3">
                  <c:v>63.36</c:v>
                </c:pt>
                <c:pt idx="4">
                  <c:v>37.619999999999997</c:v>
                </c:pt>
              </c:numCache>
            </c:numRef>
          </c:val>
          <c:extLst>
            <c:ext xmlns:c16="http://schemas.microsoft.com/office/drawing/2014/chart" uri="{C3380CC4-5D6E-409C-BE32-E72D297353CC}">
              <c16:uniqueId val="{00000000-752F-4B03-B946-74E83550137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52F-4B03-B946-74E83550137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685.12</c:v>
                </c:pt>
                <c:pt idx="1">
                  <c:v>863.17</c:v>
                </c:pt>
                <c:pt idx="2">
                  <c:v>488.52</c:v>
                </c:pt>
                <c:pt idx="3">
                  <c:v>406.84</c:v>
                </c:pt>
                <c:pt idx="4">
                  <c:v>615.57000000000005</c:v>
                </c:pt>
              </c:numCache>
            </c:numRef>
          </c:val>
          <c:extLst>
            <c:ext xmlns:c16="http://schemas.microsoft.com/office/drawing/2014/chart" uri="{C3380CC4-5D6E-409C-BE32-E72D297353CC}">
              <c16:uniqueId val="{00000000-F429-42D8-B935-FC53259014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429-42D8-B935-FC53259014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29"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粟国村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689</v>
      </c>
      <c r="AM8" s="67"/>
      <c r="AN8" s="67"/>
      <c r="AO8" s="67"/>
      <c r="AP8" s="67"/>
      <c r="AQ8" s="67"/>
      <c r="AR8" s="67"/>
      <c r="AS8" s="67"/>
      <c r="AT8" s="66">
        <f>データ!$S$6</f>
        <v>7.65</v>
      </c>
      <c r="AU8" s="66"/>
      <c r="AV8" s="66"/>
      <c r="AW8" s="66"/>
      <c r="AX8" s="66"/>
      <c r="AY8" s="66"/>
      <c r="AZ8" s="66"/>
      <c r="BA8" s="66"/>
      <c r="BB8" s="66">
        <f>データ!$T$6</f>
        <v>90.07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3840</v>
      </c>
      <c r="X10" s="67"/>
      <c r="Y10" s="67"/>
      <c r="Z10" s="67"/>
      <c r="AA10" s="67"/>
      <c r="AB10" s="67"/>
      <c r="AC10" s="67"/>
      <c r="AD10" s="2"/>
      <c r="AE10" s="2"/>
      <c r="AF10" s="2"/>
      <c r="AG10" s="2"/>
      <c r="AH10" s="2"/>
      <c r="AI10" s="2"/>
      <c r="AJ10" s="2"/>
      <c r="AK10" s="2"/>
      <c r="AL10" s="67">
        <f>データ!$U$6</f>
        <v>695</v>
      </c>
      <c r="AM10" s="67"/>
      <c r="AN10" s="67"/>
      <c r="AO10" s="67"/>
      <c r="AP10" s="67"/>
      <c r="AQ10" s="67"/>
      <c r="AR10" s="67"/>
      <c r="AS10" s="67"/>
      <c r="AT10" s="66">
        <f>データ!$V$6</f>
        <v>7.65</v>
      </c>
      <c r="AU10" s="66"/>
      <c r="AV10" s="66"/>
      <c r="AW10" s="66"/>
      <c r="AX10" s="66"/>
      <c r="AY10" s="66"/>
      <c r="AZ10" s="66"/>
      <c r="BA10" s="66"/>
      <c r="BB10" s="66">
        <f>データ!$W$6</f>
        <v>90.85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6c2fWwvvSahxeT07C+oCYPmCCQbI4uvH1V5BK09jwrfmAPGzz0teHjy1dDzNlsaksrIPJHeMFCAXdW75zPmnuA==" saltValue="rP13HPaqFgQA9dfbVx0I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473553</v>
      </c>
      <c r="D6" s="34">
        <f t="shared" si="3"/>
        <v>47</v>
      </c>
      <c r="E6" s="34">
        <f t="shared" si="3"/>
        <v>1</v>
      </c>
      <c r="F6" s="34">
        <f t="shared" si="3"/>
        <v>0</v>
      </c>
      <c r="G6" s="34">
        <f t="shared" si="3"/>
        <v>0</v>
      </c>
      <c r="H6" s="34" t="str">
        <f t="shared" si="3"/>
        <v>沖縄県　粟国村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3840</v>
      </c>
      <c r="R6" s="35">
        <f t="shared" si="3"/>
        <v>689</v>
      </c>
      <c r="S6" s="35">
        <f t="shared" si="3"/>
        <v>7.65</v>
      </c>
      <c r="T6" s="35">
        <f t="shared" si="3"/>
        <v>90.07</v>
      </c>
      <c r="U6" s="35">
        <f t="shared" si="3"/>
        <v>695</v>
      </c>
      <c r="V6" s="35">
        <f t="shared" si="3"/>
        <v>7.65</v>
      </c>
      <c r="W6" s="35">
        <f t="shared" si="3"/>
        <v>90.85</v>
      </c>
      <c r="X6" s="36">
        <f>IF(X7="",NA(),X7)</f>
        <v>96.56</v>
      </c>
      <c r="Y6" s="36">
        <f t="shared" ref="Y6:AG6" si="4">IF(Y7="",NA(),Y7)</f>
        <v>73.930000000000007</v>
      </c>
      <c r="Z6" s="36">
        <f t="shared" si="4"/>
        <v>79.290000000000006</v>
      </c>
      <c r="AA6" s="36">
        <f t="shared" si="4"/>
        <v>178.79</v>
      </c>
      <c r="AB6" s="36">
        <f t="shared" si="4"/>
        <v>76.75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321.32</v>
      </c>
      <c r="BF6" s="36">
        <f t="shared" ref="BF6:BN6" si="7">IF(BF7="",NA(),BF7)</f>
        <v>308.42</v>
      </c>
      <c r="BG6" s="36">
        <f t="shared" si="7"/>
        <v>772.36</v>
      </c>
      <c r="BH6" s="36">
        <f t="shared" si="7"/>
        <v>757.8</v>
      </c>
      <c r="BI6" s="36">
        <f t="shared" si="7"/>
        <v>1045.8399999999999</v>
      </c>
      <c r="BJ6" s="36">
        <f t="shared" si="7"/>
        <v>1595.62</v>
      </c>
      <c r="BK6" s="36">
        <f t="shared" si="7"/>
        <v>1302.33</v>
      </c>
      <c r="BL6" s="36">
        <f t="shared" si="7"/>
        <v>1274.21</v>
      </c>
      <c r="BM6" s="36">
        <f t="shared" si="7"/>
        <v>1183.92</v>
      </c>
      <c r="BN6" s="36">
        <f t="shared" si="7"/>
        <v>1128.72</v>
      </c>
      <c r="BO6" s="35" t="str">
        <f>IF(BO7="","",IF(BO7="-","【-】","【"&amp;SUBSTITUTE(TEXT(BO7,"#,##0.00"),"-","△")&amp;"】"))</f>
        <v>【949.15】</v>
      </c>
      <c r="BP6" s="36">
        <f>IF(BP7="",NA(),BP7)</f>
        <v>63.76</v>
      </c>
      <c r="BQ6" s="36">
        <f t="shared" ref="BQ6:BY6" si="8">IF(BQ7="",NA(),BQ7)</f>
        <v>48.89</v>
      </c>
      <c r="BR6" s="36">
        <f t="shared" si="8"/>
        <v>55.23</v>
      </c>
      <c r="BS6" s="36">
        <f t="shared" si="8"/>
        <v>63.36</v>
      </c>
      <c r="BT6" s="36">
        <f t="shared" si="8"/>
        <v>37.619999999999997</v>
      </c>
      <c r="BU6" s="36">
        <f t="shared" si="8"/>
        <v>37.92</v>
      </c>
      <c r="BV6" s="36">
        <f t="shared" si="8"/>
        <v>40.89</v>
      </c>
      <c r="BW6" s="36">
        <f t="shared" si="8"/>
        <v>41.25</v>
      </c>
      <c r="BX6" s="36">
        <f t="shared" si="8"/>
        <v>42.5</v>
      </c>
      <c r="BY6" s="36">
        <f t="shared" si="8"/>
        <v>41.84</v>
      </c>
      <c r="BZ6" s="35" t="str">
        <f>IF(BZ7="","",IF(BZ7="-","【-】","【"&amp;SUBSTITUTE(TEXT(BZ7,"#,##0.00"),"-","△")&amp;"】"))</f>
        <v>【55.87】</v>
      </c>
      <c r="CA6" s="36">
        <f>IF(CA7="",NA(),CA7)</f>
        <v>685.12</v>
      </c>
      <c r="CB6" s="36">
        <f t="shared" ref="CB6:CJ6" si="9">IF(CB7="",NA(),CB7)</f>
        <v>863.17</v>
      </c>
      <c r="CC6" s="36">
        <f t="shared" si="9"/>
        <v>488.52</v>
      </c>
      <c r="CD6" s="36">
        <f t="shared" si="9"/>
        <v>406.84</v>
      </c>
      <c r="CE6" s="36">
        <f t="shared" si="9"/>
        <v>615.57000000000005</v>
      </c>
      <c r="CF6" s="36">
        <f t="shared" si="9"/>
        <v>423.18</v>
      </c>
      <c r="CG6" s="36">
        <f t="shared" si="9"/>
        <v>383.2</v>
      </c>
      <c r="CH6" s="36">
        <f t="shared" si="9"/>
        <v>383.25</v>
      </c>
      <c r="CI6" s="36">
        <f t="shared" si="9"/>
        <v>377.72</v>
      </c>
      <c r="CJ6" s="36">
        <f t="shared" si="9"/>
        <v>390.47</v>
      </c>
      <c r="CK6" s="35" t="str">
        <f>IF(CK7="","",IF(CK7="-","【-】","【"&amp;SUBSTITUTE(TEXT(CK7,"#,##0.00"),"-","△")&amp;"】"))</f>
        <v>【288.19】</v>
      </c>
      <c r="CL6" s="36">
        <f>IF(CL7="",NA(),CL7)</f>
        <v>38.99</v>
      </c>
      <c r="CM6" s="36">
        <f t="shared" ref="CM6:CU6" si="10">IF(CM7="",NA(),CM7)</f>
        <v>41.33</v>
      </c>
      <c r="CN6" s="36">
        <f t="shared" si="10"/>
        <v>38.24</v>
      </c>
      <c r="CO6" s="36">
        <f t="shared" si="10"/>
        <v>38.29</v>
      </c>
      <c r="CP6" s="36">
        <f t="shared" si="10"/>
        <v>40.44</v>
      </c>
      <c r="CQ6" s="36">
        <f t="shared" si="10"/>
        <v>46.9</v>
      </c>
      <c r="CR6" s="36">
        <f t="shared" si="10"/>
        <v>47.95</v>
      </c>
      <c r="CS6" s="36">
        <f t="shared" si="10"/>
        <v>48.26</v>
      </c>
      <c r="CT6" s="36">
        <f t="shared" si="10"/>
        <v>48.01</v>
      </c>
      <c r="CU6" s="36">
        <f t="shared" si="10"/>
        <v>49.08</v>
      </c>
      <c r="CV6" s="35" t="str">
        <f>IF(CV7="","",IF(CV7="-","【-】","【"&amp;SUBSTITUTE(TEXT(CV7,"#,##0.00"),"-","△")&amp;"】"))</f>
        <v>【56.31】</v>
      </c>
      <c r="CW6" s="36">
        <f>IF(CW7="",NA(),CW7)</f>
        <v>80.47</v>
      </c>
      <c r="CX6" s="36">
        <f t="shared" ref="CX6:DF6" si="11">IF(CX7="",NA(),CX7)</f>
        <v>81.48</v>
      </c>
      <c r="CY6" s="36">
        <f t="shared" si="11"/>
        <v>79.400000000000006</v>
      </c>
      <c r="CZ6" s="36">
        <f t="shared" si="11"/>
        <v>80.02</v>
      </c>
      <c r="DA6" s="36">
        <f t="shared" si="11"/>
        <v>79.47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8.5500000000000007</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473553</v>
      </c>
      <c r="D7" s="38">
        <v>47</v>
      </c>
      <c r="E7" s="38">
        <v>1</v>
      </c>
      <c r="F7" s="38">
        <v>0</v>
      </c>
      <c r="G7" s="38">
        <v>0</v>
      </c>
      <c r="H7" s="38" t="s">
        <v>96</v>
      </c>
      <c r="I7" s="38" t="s">
        <v>97</v>
      </c>
      <c r="J7" s="38" t="s">
        <v>98</v>
      </c>
      <c r="K7" s="38" t="s">
        <v>99</v>
      </c>
      <c r="L7" s="38" t="s">
        <v>100</v>
      </c>
      <c r="M7" s="38" t="s">
        <v>101</v>
      </c>
      <c r="N7" s="39" t="s">
        <v>102</v>
      </c>
      <c r="O7" s="39" t="s">
        <v>103</v>
      </c>
      <c r="P7" s="39">
        <v>100</v>
      </c>
      <c r="Q7" s="39">
        <v>3840</v>
      </c>
      <c r="R7" s="39">
        <v>689</v>
      </c>
      <c r="S7" s="39">
        <v>7.65</v>
      </c>
      <c r="T7" s="39">
        <v>90.07</v>
      </c>
      <c r="U7" s="39">
        <v>695</v>
      </c>
      <c r="V7" s="39">
        <v>7.65</v>
      </c>
      <c r="W7" s="39">
        <v>90.85</v>
      </c>
      <c r="X7" s="39">
        <v>96.56</v>
      </c>
      <c r="Y7" s="39">
        <v>73.930000000000007</v>
      </c>
      <c r="Z7" s="39">
        <v>79.290000000000006</v>
      </c>
      <c r="AA7" s="39">
        <v>178.79</v>
      </c>
      <c r="AB7" s="39">
        <v>76.75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321.32</v>
      </c>
      <c r="BF7" s="39">
        <v>308.42</v>
      </c>
      <c r="BG7" s="39">
        <v>772.36</v>
      </c>
      <c r="BH7" s="39">
        <v>757.8</v>
      </c>
      <c r="BI7" s="39">
        <v>1045.8399999999999</v>
      </c>
      <c r="BJ7" s="39">
        <v>1595.62</v>
      </c>
      <c r="BK7" s="39">
        <v>1302.33</v>
      </c>
      <c r="BL7" s="39">
        <v>1274.21</v>
      </c>
      <c r="BM7" s="39">
        <v>1183.92</v>
      </c>
      <c r="BN7" s="39">
        <v>1128.72</v>
      </c>
      <c r="BO7" s="39">
        <v>949.15</v>
      </c>
      <c r="BP7" s="39">
        <v>63.76</v>
      </c>
      <c r="BQ7" s="39">
        <v>48.89</v>
      </c>
      <c r="BR7" s="39">
        <v>55.23</v>
      </c>
      <c r="BS7" s="39">
        <v>63.36</v>
      </c>
      <c r="BT7" s="39">
        <v>37.619999999999997</v>
      </c>
      <c r="BU7" s="39">
        <v>37.92</v>
      </c>
      <c r="BV7" s="39">
        <v>40.89</v>
      </c>
      <c r="BW7" s="39">
        <v>41.25</v>
      </c>
      <c r="BX7" s="39">
        <v>42.5</v>
      </c>
      <c r="BY7" s="39">
        <v>41.84</v>
      </c>
      <c r="BZ7" s="39">
        <v>55.87</v>
      </c>
      <c r="CA7" s="39">
        <v>685.12</v>
      </c>
      <c r="CB7" s="39">
        <v>863.17</v>
      </c>
      <c r="CC7" s="39">
        <v>488.52</v>
      </c>
      <c r="CD7" s="39">
        <v>406.84</v>
      </c>
      <c r="CE7" s="39">
        <v>615.57000000000005</v>
      </c>
      <c r="CF7" s="39">
        <v>423.18</v>
      </c>
      <c r="CG7" s="39">
        <v>383.2</v>
      </c>
      <c r="CH7" s="39">
        <v>383.25</v>
      </c>
      <c r="CI7" s="39">
        <v>377.72</v>
      </c>
      <c r="CJ7" s="39">
        <v>390.47</v>
      </c>
      <c r="CK7" s="39">
        <v>288.19</v>
      </c>
      <c r="CL7" s="39">
        <v>38.99</v>
      </c>
      <c r="CM7" s="39">
        <v>41.33</v>
      </c>
      <c r="CN7" s="39">
        <v>38.24</v>
      </c>
      <c r="CO7" s="39">
        <v>38.29</v>
      </c>
      <c r="CP7" s="39">
        <v>40.44</v>
      </c>
      <c r="CQ7" s="39">
        <v>46.9</v>
      </c>
      <c r="CR7" s="39">
        <v>47.95</v>
      </c>
      <c r="CS7" s="39">
        <v>48.26</v>
      </c>
      <c r="CT7" s="39">
        <v>48.01</v>
      </c>
      <c r="CU7" s="39">
        <v>49.08</v>
      </c>
      <c r="CV7" s="39">
        <v>56.31</v>
      </c>
      <c r="CW7" s="39">
        <v>80.47</v>
      </c>
      <c r="CX7" s="39">
        <v>81.48</v>
      </c>
      <c r="CY7" s="39">
        <v>79.400000000000006</v>
      </c>
      <c r="CZ7" s="39">
        <v>80.02</v>
      </c>
      <c r="DA7" s="39">
        <v>79.47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8.5500000000000007</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2022-01-31T05:02:06Z</dcterms:modified>
</cp:coreProperties>
</file>