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R2\１係\く_国・県\け_経営分析比較表\"/>
    </mc:Choice>
  </mc:AlternateContent>
  <workbookProtection workbookAlgorithmName="SHA-512" workbookHashValue="z8rCWUxq/pu37w6O+GC0zY8r29r64d40BrF+58SG6b1oj65TUEnkSQvDtWQL5F+uykoJdhe9CYpY58YP6ds6jQ==" workbookSaltValue="B21F2EYGOT8zDxr2R5Xd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alcChain>
</file>

<file path=xl/sharedStrings.xml><?xml version="1.0" encoding="utf-8"?>
<sst xmlns="http://schemas.openxmlformats.org/spreadsheetml/2006/main" count="244" uniqueCount="121">
  <si>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</si>
  <si>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</si>
  <si>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</si>
  <si>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</si>
  <si>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</si>
  <si>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</si>
  <si>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</si>
  <si>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</si>
  <si>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</si>
  <si>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</si>
  <si>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</si>
  <si>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</si>
  <si>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</si>
  <si>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</si>
  <si>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</si>
  <si>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</si>
  <si>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</si>
  <si>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</si>
  <si>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</si>
  <si>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</si>
  <si>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</si>
  <si>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</si>
  <si>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</si>
  <si>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</si>
  <si>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</si>
  <si>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</si>
  <si>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</si>
  <si>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</si>
  <si>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</si>
  <si>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</si>
  <si>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</si>
  <si>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</si>
  <si>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</si>
  <si>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</si>
  <si>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</si>
  <si>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</si>
  <si>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</si>
  <si>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</si>
  <si>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</si>
  <si>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</si>
  <si>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</si>
  <si>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</si>
  <si>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</si>
  <si>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</si>
  <si>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</si>
  <si>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</si>
  <si>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</si>
  <si>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</si>
  <si>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</si>
  <si>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</si>
  <si>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</si>
  <si>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</si>
  <si>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</si>
  <si>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</si>
  <si>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</si>
  <si>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</si>
  <si>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</si>
  <si>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</si>
  <si>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</si>
  <si>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</si>
  <si>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</si>
  <si>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</si>
  <si>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</si>
  <si>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</si>
  <si>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</si>
  <si>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</si>
  <si>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</si>
  <si>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</si>
  <si>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</si>
  <si>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</si>
  <si>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</si>
  <si>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</si>
  <si>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</si>
  <si>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</si>
  <si>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</si>
  <si>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</si>
  <si>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</si>
  <si>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</si>
  <si>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</si>
  <si>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</si>
  <si>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</si>
  <si>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</si>
  <si>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</si>
  <si>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</si>
  <si>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</si>
  <si>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</si>
  <si>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</si>
  <si>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</si>
  <si>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</si>
  <si>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</si>
  <si>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</si>
  <si>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</si>
  <si>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</si>
  <si>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</si>
  <si>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</si>
  <si>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</si>
  <si>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</si>
  <si>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</si>
  <si>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</si>
  <si>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法非適用</t>
  </si>
  <si>
    <t>下水道事業</t>
  </si>
  <si>
    <t>公共下水道</t>
  </si>
  <si>
    <t>Ca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</si>
  <si>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</si>
  <si>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</si>
  <si>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</si>
  <si>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</si>
  <si>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</si>
  <si>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</si>
  <si>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</si>
  <si>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</si>
  <si>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</si>
  <si>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</si>
  <si>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</si>
  <si>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</si>
  <si>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</si>
  <si>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</si>
  <si>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</si>
  <si>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③管渠改善率：本年度の本町の数値は示されていないが、現在までのところ老朽化による問題は生じていない。引き続き、適正な維持管理を進めていく必要がある。</t>
    <phoneticPr fontId="4"/>
  </si>
  <si>
    <t xml:space="preserve">本町の下水道事業は、使用料で経費を回収できていない状況であり他会計からの繰入れや、起債に依存している実態は明らかである。
　また、公共下水道は、供用開始の昭和60年から30年余り経過していることから、管渠の更新の予測を検討する時期が到来している。
　今後、持続可能な下水道事業のためにも、経営の健全化を図るためにも接続率の向上及び下水道使用料の改定等も検討していく必要がある。
</t>
    <rPh sb="77" eb="79">
      <t>ショウワ</t>
    </rPh>
    <rPh sb="81" eb="82">
      <t>ネン</t>
    </rPh>
    <phoneticPr fontId="4"/>
  </si>
  <si>
    <t>①収益的収支比率：使用料収入は接続率の増加に伴い年々伸びてきているが、今年度は、公営企業会計移行による3月打切り決算を行ったため、収支比率がだいぶ落ち込んでいるように見える。また、当該値は依然として100％未満となっており赤字を示している。健全な経営を行うため下水道使用料と支出の見直しを検討する必要がある。
④企業債残高対事業規模比率：当該値は、前年度には僅かに減少していたが、今年度は、増加に転じており、類似団体との比較においても平均値を大幅に上まわっている。使用料収入に対する企業債残高の割合が大きくなっていることを示しており、今後経営の改善を図っていく必要がある。
⑤経費回収率：前年度は、僅かに増加したが今年度は、減少しており、平均値と比較してもﾏｲﾅｽ3.89ﾎﾟｲﾝﾄと平均値に達していない状況である。使用料で経費を回収できていない状況が示されており、使用料の改定を検討していく必要がある。
⑥汚水処理原価：前年度との比較において5.27ﾎﾟｲﾝﾄ減少しており、類似団体の平均値との比較でもﾏｲﾅｽ9.62ﾎﾟｲﾝﾄと比較的低い値を示しており効率的な汚水処理が実施されていると考えられる。
⑧水洗化率：供用開始地区が増えた段階で一時的に下がっているが平成28年度から年々順調に増加している。類似団体の平均値にはあと僅かとなっているが、全国平均レベルを達成するためにも接続補助の活用等も含め接続率向上の努力が必要である。</t>
    <rPh sb="83" eb="84">
      <t>ミ</t>
    </rPh>
    <rPh sb="90" eb="92">
      <t>トウガイ</t>
    </rPh>
    <rPh sb="92" eb="93">
      <t>チ</t>
    </rPh>
    <rPh sb="94" eb="96">
      <t>イゼン</t>
    </rPh>
    <rPh sb="103" eb="105">
      <t>ミマン</t>
    </rPh>
    <rPh sb="114" eb="115">
      <t>シメ</t>
    </rPh>
    <rPh sb="126" eb="127">
      <t>オコナ</t>
    </rPh>
    <rPh sb="140" eb="142">
      <t>ミナオ</t>
    </rPh>
    <rPh sb="176" eb="177">
      <t>ド</t>
    </rPh>
    <rPh sb="190" eb="193">
      <t>コンネンド</t>
    </rPh>
    <rPh sb="195" eb="197">
      <t>ゾウカ</t>
    </rPh>
    <rPh sb="198" eb="199">
      <t>テン</t>
    </rPh>
    <rPh sb="296" eb="297">
      <t>ド</t>
    </rPh>
    <rPh sb="307" eb="310">
      <t>コンネンド</t>
    </rPh>
    <rPh sb="312" eb="314">
      <t>ゲンショウ</t>
    </rPh>
    <rPh sb="413" eb="414">
      <t>ド</t>
    </rPh>
    <rPh sb="552" eb="554">
      <t>ルイジ</t>
    </rPh>
    <rPh sb="554" eb="556">
      <t>ダンタイ</t>
    </rPh>
    <rPh sb="564" eb="565">
      <t>ワズ</t>
    </rPh>
    <rPh sb="574" eb="576">
      <t>ゼンコク</t>
    </rPh>
    <rPh sb="576" eb="578">
      <t>ヘイキン</t>
    </rPh>
    <rPh sb="582" eb="584">
      <t>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</si>
</sst>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2.44</c:v>
                </c:pt>
                <c:pt idx="1">
                  <c:v>0</c:v>
                </c:pt>
                <c:pt idx="2">
                  <c:v>0</c:v>
                </c:pt>
                <c:pt idx="3">
                  <c:v>0</c:v>
                </c:pt>
                <c:pt idx="4">
                  <c:v>0</c:v>
                </c:pt>
              </c:numCache>
            </c:numRef>
          </c:val>
          <c:extLst>
            <c:ext xmlns:c16="http://schemas.microsoft.com/office/drawing/2014/chart" uri="{C3380CC4-5D6E-409C-BE32-E72D297353CC}">
              <c16:uniqueId val="{00000000-8CE4-4962-9809-5E8979C3DD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1.08</c:v>
                </c:pt>
                <c:pt idx="1">
                  <c:v>1.1499999999999999</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CE4-4962-9809-5E8979C3DD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87-4BBB-A619-C5D10564A7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59.97</c:v>
                </c:pt>
                <c:pt idx="1">
                  <c:v>56.35</c:v>
                </c:pt>
                <c:pt idx="2">
                  <c:v>0</c:v>
                </c:pt>
                <c:pt idx="3">
                  <c:v>0</c:v>
                </c:pt>
                <c:pt idx="4">
                  <c:v>0</c:v>
                </c:pt>
              </c:numCache>
            </c:numRef>
          </c:val>
          <c:smooth val="0"/>
          <c:extLst>
            <c:ext xmlns:c16="http://schemas.microsoft.com/office/drawing/2014/chart" uri="{C3380CC4-5D6E-409C-BE32-E72D297353CC}">
              <c16:uniqueId val="{00000001-A887-4BBB-A619-C5D10564A7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98.08</c:v>
                </c:pt>
                <c:pt idx="1">
                  <c:v>81.58</c:v>
                </c:pt>
                <c:pt idx="2">
                  <c:v>82.73</c:v>
                </c:pt>
                <c:pt idx="3">
                  <c:v>83.46</c:v>
                </c:pt>
                <c:pt idx="4">
                  <c:v>85.1</c:v>
                </c:pt>
              </c:numCache>
            </c:numRef>
          </c:val>
          <c:extLst>
            <c:ext xmlns:c16="http://schemas.microsoft.com/office/drawing/2014/chart" uri="{C3380CC4-5D6E-409C-BE32-E72D297353CC}">
              <c16:uniqueId val="{00000000-1750-46AE-9A54-9C6CA3842B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c:v>
                </c:pt>
                <c:pt idx="1">
                  <c:v>93.3</c:v>
                </c:pt>
                <c:pt idx="2">
                  <c:v>89.73</c:v>
                </c:pt>
                <c:pt idx="3">
                  <c:v>90.01</c:v>
                </c:pt>
                <c:pt idx="4">
                  <c:v>85.25</c:v>
                </c:pt>
              </c:numCache>
            </c:numRef>
          </c:val>
          <c:smooth val="0"/>
          <c:extLst>
            <c:ext xmlns:c16="http://schemas.microsoft.com/office/drawing/2014/chart" uri="{C3380CC4-5D6E-409C-BE32-E72D297353CC}">
              <c16:uniqueId val="{00000001-1750-46AE-9A54-9C6CA3842B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88.84</c:v>
                </c:pt>
                <c:pt idx="1">
                  <c:v>85.7</c:v>
                </c:pt>
                <c:pt idx="2">
                  <c:v>88.84</c:v>
                </c:pt>
                <c:pt idx="3">
                  <c:v>87.34</c:v>
                </c:pt>
                <c:pt idx="4">
                  <c:v>83.34</c:v>
                </c:pt>
              </c:numCache>
            </c:numRef>
          </c:val>
          <c:extLst>
            <c:ext xmlns:c16="http://schemas.microsoft.com/office/drawing/2014/chart" uri="{C3380CC4-5D6E-409C-BE32-E72D297353CC}">
              <c16:uniqueId val="{00000000-E319-4E2F-9972-58DD4EE101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19-4E2F-9972-58DD4EE101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D7-4D44-A507-E8364EBFE8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D7-4D44-A507-E8364EBFE8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96-46A5-A325-6C76A66B92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96-46A5-A325-6C76A66B92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E0-4547-B05A-B18058CEB5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0-4547-B05A-B18058CEB5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F-43AA-83F8-6FCB345E50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F-43AA-83F8-6FCB345E50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1500.36</c:v>
                </c:pt>
                <c:pt idx="3" formatCode="#,##0.00;&quot;△&quot;#,##0.00;&quot;-&quot;">
                  <c:v>1439.35</c:v>
                </c:pt>
                <c:pt idx="4" formatCode="#,##0.00;&quot;△&quot;#,##0.00;&quot;-&quot;">
                  <c:v>1696.67</c:v>
                </c:pt>
              </c:numCache>
            </c:numRef>
          </c:val>
          <c:extLst>
            <c:ext xmlns:c16="http://schemas.microsoft.com/office/drawing/2014/chart" uri="{C3380CC4-5D6E-409C-BE32-E72D297353CC}">
              <c16:uniqueId val="{00000000-E371-42E4-A2F3-97ED35BBF7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681.23</c:v>
                </c:pt>
                <c:pt idx="1">
                  <c:v>773.95</c:v>
                </c:pt>
                <c:pt idx="2">
                  <c:v>930.27</c:v>
                </c:pt>
                <c:pt idx="3">
                  <c:v>1055.52</c:v>
                </c:pt>
                <c:pt idx="4">
                  <c:v>1185.33</c:v>
                </c:pt>
              </c:numCache>
            </c:numRef>
          </c:val>
          <c:smooth val="0"/>
          <c:extLst>
            <c:ext xmlns:c16="http://schemas.microsoft.com/office/drawing/2014/chart" uri="{C3380CC4-5D6E-409C-BE32-E72D297353CC}">
              <c16:uniqueId val="{00000001-E371-42E4-A2F3-97ED35BBF7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81.790000000000006</c:v>
                </c:pt>
                <c:pt idx="1">
                  <c:v>79.739999999999995</c:v>
                </c:pt>
                <c:pt idx="2">
                  <c:v>64.22</c:v>
                </c:pt>
                <c:pt idx="3">
                  <c:v>65.56</c:v>
                </c:pt>
                <c:pt idx="4">
                  <c:v>56.83</c:v>
                </c:pt>
              </c:numCache>
            </c:numRef>
          </c:val>
          <c:extLst>
            <c:ext xmlns:c16="http://schemas.microsoft.com/office/drawing/2014/chart" uri="{C3380CC4-5D6E-409C-BE32-E72D297353CC}">
              <c16:uniqueId val="{00000000-CCD7-4E2D-9473-84F6D5115B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c:v>
                </c:pt>
                <c:pt idx="1">
                  <c:v>72.87</c:v>
                </c:pt>
                <c:pt idx="2">
                  <c:v>70.97</c:v>
                </c:pt>
                <c:pt idx="3">
                  <c:v>70.03</c:v>
                </c:pt>
                <c:pt idx="4">
                  <c:v>60.72</c:v>
                </c:pt>
              </c:numCache>
            </c:numRef>
          </c:val>
          <c:smooth val="0"/>
          <c:extLst>
            <c:ext xmlns:c16="http://schemas.microsoft.com/office/drawing/2014/chart" uri="{C3380CC4-5D6E-409C-BE32-E72D297353CC}">
              <c16:uniqueId val="{00000001-CCD7-4E2D-9473-84F6D5115B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107.81</c:v>
                </c:pt>
                <c:pt idx="1">
                  <c:v>109.6</c:v>
                </c:pt>
                <c:pt idx="2">
                  <c:v>133.55000000000001</c:v>
                </c:pt>
                <c:pt idx="3">
                  <c:v>131.37</c:v>
                </c:pt>
                <c:pt idx="4">
                  <c:v>126.1</c:v>
                </c:pt>
              </c:numCache>
            </c:numRef>
          </c:val>
          <c:extLst>
            <c:ext xmlns:c16="http://schemas.microsoft.com/office/drawing/2014/chart" uri="{C3380CC4-5D6E-409C-BE32-E72D297353CC}">
              <c16:uniqueId val="{00000000-ADED-48E8-9797-D8556FF788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160.72999999999999</c:v>
                </c:pt>
                <c:pt idx="1">
                  <c:v>160.55000000000001</c:v>
                </c:pt>
                <c:pt idx="2">
                  <c:v>155.97999999999999</c:v>
                </c:pt>
                <c:pt idx="3">
                  <c:v>143.38999999999999</c:v>
                </c:pt>
                <c:pt idx="4">
                  <c:v>135.72</c:v>
                </c:pt>
              </c:numCache>
            </c:numRef>
          </c:val>
          <c:smooth val="0"/>
          <c:extLst>
            <c:ext xmlns:c16="http://schemas.microsoft.com/office/drawing/2014/chart" uri="{C3380CC4-5D6E-409C-BE32-E72D297353CC}">
              <c16:uniqueId val="{00000001-ADED-48E8-9797-D8556FF788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16" zoomScale="115" zoomScaleNormal="115" zoomScaleSheetLayoutView="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南風原町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Ca</v>
      </c>
      <c r="X8" s="49"/>
      <c r="Y8" s="49"/>
      <c r="Z8" s="49"/>
      <c r="AA8" s="49"/>
      <c r="AB8" s="49"/>
      <c r="AC8" s="49"/>
      <c r="AD8" s="50" t="str">
        <f>データ!$M$6</f>
        <v>非設置</v>
      </c>
      <c r="AE8" s="50"/>
      <c r="AF8" s="50"/>
      <c r="AG8" s="50"/>
      <c r="AH8" s="50"/>
      <c r="AI8" s="50"/>
      <c r="AJ8" s="50"/>
      <c r="AK8" s="3"/>
      <c r="AL8" s="51">
        <f>データ!S6</f>
        <v>39909</v>
      </c>
      <c r="AM8" s="51"/>
      <c r="AN8" s="51"/>
      <c r="AO8" s="51"/>
      <c r="AP8" s="51"/>
      <c r="AQ8" s="51"/>
      <c r="AR8" s="51"/>
      <c r="AS8" s="51"/>
      <c r="AT8" s="46">
        <f>データ!T6</f>
        <v>10.76</v>
      </c>
      <c r="AU8" s="46"/>
      <c r="AV8" s="46"/>
      <c r="AW8" s="46"/>
      <c r="AX8" s="46"/>
      <c r="AY8" s="46"/>
      <c r="AZ8" s="46"/>
      <c r="BA8" s="46"/>
      <c r="BB8" s="46">
        <f>データ!U6</f>
        <v>3709.01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70.02</v>
      </c>
      <c r="Q10" s="46"/>
      <c r="R10" s="46"/>
      <c r="S10" s="46"/>
      <c r="T10" s="46"/>
      <c r="U10" s="46"/>
      <c r="V10" s="46"/>
      <c r="W10" s="46">
        <f>データ!Q6</f>
        <v>100</v>
      </c>
      <c r="X10" s="46"/>
      <c r="Y10" s="46"/>
      <c r="Z10" s="46"/>
      <c r="AA10" s="46"/>
      <c r="AB10" s="46"/>
      <c r="AC10" s="46"/>
      <c r="AD10" s="51">
        <f>データ!R6</f>
        <v>1342</v>
      </c>
      <c r="AE10" s="51"/>
      <c r="AF10" s="51"/>
      <c r="AG10" s="51"/>
      <c r="AH10" s="51"/>
      <c r="AI10" s="51"/>
      <c r="AJ10" s="51"/>
      <c r="AK10" s="2"/>
      <c r="AL10" s="51">
        <f>データ!V6</f>
        <v>27944</v>
      </c>
      <c r="AM10" s="51"/>
      <c r="AN10" s="51"/>
      <c r="AO10" s="51"/>
      <c r="AP10" s="51"/>
      <c r="AQ10" s="51"/>
      <c r="AR10" s="51"/>
      <c r="AS10" s="51"/>
      <c r="AT10" s="46">
        <f>データ!W6</f>
        <v>3.52</v>
      </c>
      <c r="AU10" s="46"/>
      <c r="AV10" s="46"/>
      <c r="AW10" s="46"/>
      <c r="AX10" s="46"/>
      <c r="AY10" s="46"/>
      <c r="AZ10" s="46"/>
      <c r="BA10" s="46"/>
      <c r="BB10" s="46">
        <f>データ!X6</f>
        <v>7938.64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oCvgsfRGIyDqSat1WlCVen743Lz1VXxS8jz7qokKP709hwANzVs0W5y6zJLc/LB3UCjF+Nq1FUVs6G2jE+TpHg==" saltValue="9s1CVq8tupqUIPFfUP24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473502</v>
      </c>
      <c r="D6" s="33">
        <f t="shared" si="3"/>
        <v>47</v>
      </c>
      <c r="E6" s="33">
        <f t="shared" si="3"/>
        <v>17</v>
      </c>
      <c r="F6" s="33">
        <f t="shared" si="3"/>
        <v>1</v>
      </c>
      <c r="G6" s="33">
        <f t="shared" si="3"/>
        <v>0</v>
      </c>
      <c r="H6" s="33" t="str">
        <f t="shared" si="3"/>
        <v>沖縄県　南風原町</v>
      </c>
      <c r="I6" s="33" t="str">
        <f t="shared" si="3"/>
        <v>法非適用</v>
      </c>
      <c r="J6" s="33" t="str">
        <f t="shared" si="3"/>
        <v>下水道事業</v>
      </c>
      <c r="K6" s="33" t="str">
        <f t="shared" si="3"/>
        <v>公共下水道</v>
      </c>
      <c r="L6" s="33" t="str">
        <f t="shared" si="3"/>
        <v>Ca</v>
      </c>
      <c r="M6" s="33" t="str">
        <f t="shared" si="3"/>
        <v>非設置</v>
      </c>
      <c r="N6" s="34" t="str">
        <f t="shared" si="3"/>
        <v>-</v>
      </c>
      <c r="O6" s="34" t="str">
        <f t="shared" si="3"/>
        <v>該当数値なし</v>
      </c>
      <c r="P6" s="34">
        <f t="shared" si="3"/>
        <v>70.02</v>
      </c>
      <c r="Q6" s="34">
        <f t="shared" si="3"/>
        <v>100</v>
      </c>
      <c r="R6" s="34">
        <f t="shared" si="3"/>
        <v>1342</v>
      </c>
      <c r="S6" s="34">
        <f t="shared" si="3"/>
        <v>39909</v>
      </c>
      <c r="T6" s="34">
        <f t="shared" si="3"/>
        <v>10.76</v>
      </c>
      <c r="U6" s="34">
        <f t="shared" si="3"/>
        <v>3709.01</v>
      </c>
      <c r="V6" s="34">
        <f t="shared" si="3"/>
        <v>27944</v>
      </c>
      <c r="W6" s="34">
        <f t="shared" si="3"/>
        <v>3.52</v>
      </c>
      <c r="X6" s="34">
        <f t="shared" si="3"/>
        <v>7938.64</v>
      </c>
      <c r="Y6" s="35">
        <f>IF(Y7="",NA(),Y7)</f>
        <v>88.84</v>
      </c>
      <c r="Z6" s="35">
        <f t="shared" ref="Z6:AH6" si="4">IF(Z7="",NA(),Z7)</f>
        <v>85.7</v>
      </c>
      <c r="AA6" s="35">
        <f t="shared" si="4"/>
        <v>88.84</v>
      </c>
      <c r="AB6" s="35">
        <f t="shared" si="4"/>
        <v>87.34</v>
      </c>
      <c r="AC6" s="35">
        <f t="shared" si="4"/>
        <v>83.34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1500.36</v>
      </c>
      <c r="BI6" s="35">
        <f t="shared" si="7"/>
        <v>1439.35</v>
      </c>
      <c r="BJ6" s="35">
        <f t="shared" si="7"/>
        <v>1696.67</v>
      </c>
      <c r="BK6" s="35">
        <f t="shared" si="7"/>
        <v>681.23</v>
      </c>
      <c r="BL6" s="35">
        <f t="shared" si="7"/>
        <v>773.95</v>
      </c>
      <c r="BM6" s="35">
        <f t="shared" si="7"/>
        <v>930.27</v>
      </c>
      <c r="BN6" s="35">
        <f t="shared" si="7"/>
        <v>1055.52</v>
      </c>
      <c r="BO6" s="35">
        <f t="shared" si="7"/>
        <v>1185.33</v>
      </c>
      <c r="BP6" s="34" t="str">
        <f>IF(BP7="","",IF(BP7="-","【-】","【"&amp;SUBSTITUTE(TEXT(BP7,"#,##0.00"),"-","△")&amp;"】"))</f>
        <v>【682.51】</v>
      </c>
      <c r="BQ6" s="35">
        <f>IF(BQ7="",NA(),BQ7)</f>
        <v>81.790000000000006</v>
      </c>
      <c r="BR6" s="35">
        <f t="shared" ref="BR6:BZ6" si="8">IF(BR7="",NA(),BR7)</f>
        <v>79.739999999999995</v>
      </c>
      <c r="BS6" s="35">
        <f t="shared" si="8"/>
        <v>64.22</v>
      </c>
      <c r="BT6" s="35">
        <f t="shared" si="8"/>
        <v>65.56</v>
      </c>
      <c r="BU6" s="35">
        <f t="shared" si="8"/>
        <v>56.83</v>
      </c>
      <c r="BV6" s="35">
        <f t="shared" si="8"/>
        <v>76.84</v>
      </c>
      <c r="BW6" s="35">
        <f t="shared" si="8"/>
        <v>72.87</v>
      </c>
      <c r="BX6" s="35">
        <f t="shared" si="8"/>
        <v>70.97</v>
      </c>
      <c r="BY6" s="35">
        <f t="shared" si="8"/>
        <v>70.03</v>
      </c>
      <c r="BZ6" s="35">
        <f t="shared" si="8"/>
        <v>60.72</v>
      </c>
      <c r="CA6" s="34" t="str">
        <f>IF(CA7="","",IF(CA7="-","【-】","【"&amp;SUBSTITUTE(TEXT(CA7,"#,##0.00"),"-","△")&amp;"】"))</f>
        <v>【100.34】</v>
      </c>
      <c r="CB6" s="35">
        <f>IF(CB7="",NA(),CB7)</f>
        <v>107.81</v>
      </c>
      <c r="CC6" s="35">
        <f t="shared" ref="CC6:CK6" si="9">IF(CC7="",NA(),CC7)</f>
        <v>109.6</v>
      </c>
      <c r="CD6" s="35">
        <f t="shared" si="9"/>
        <v>133.55000000000001</v>
      </c>
      <c r="CE6" s="35">
        <f t="shared" si="9"/>
        <v>131.37</v>
      </c>
      <c r="CF6" s="35">
        <f t="shared" si="9"/>
        <v>126.1</v>
      </c>
      <c r="CG6" s="35">
        <f t="shared" si="9"/>
        <v>160.72999999999999</v>
      </c>
      <c r="CH6" s="35">
        <f t="shared" si="9"/>
        <v>160.55000000000001</v>
      </c>
      <c r="CI6" s="35">
        <f t="shared" si="9"/>
        <v>155.97999999999999</v>
      </c>
      <c r="CJ6" s="35">
        <f t="shared" si="9"/>
        <v>143.38999999999999</v>
      </c>
      <c r="CK6" s="35">
        <f t="shared" si="9"/>
        <v>135.72</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59.97</v>
      </c>
      <c r="CS6" s="35">
        <f t="shared" si="10"/>
        <v>56.35</v>
      </c>
      <c r="CT6" s="35" t="str">
        <f t="shared" si="10"/>
        <v>-</v>
      </c>
      <c r="CU6" s="35" t="str">
        <f t="shared" si="10"/>
        <v>-</v>
      </c>
      <c r="CV6" s="35" t="str">
        <f t="shared" si="10"/>
        <v>-</v>
      </c>
      <c r="CW6" s="34" t="str">
        <f>IF(CW7="","",IF(CW7="-","【-】","【"&amp;SUBSTITUTE(TEXT(CW7,"#,##0.00"),"-","△")&amp;"】"))</f>
        <v>【59.64】</v>
      </c>
      <c r="CX6" s="35">
        <f>IF(CX7="",NA(),CX7)</f>
        <v>98.08</v>
      </c>
      <c r="CY6" s="35">
        <f t="shared" ref="CY6:DG6" si="11">IF(CY7="",NA(),CY7)</f>
        <v>81.58</v>
      </c>
      <c r="CZ6" s="35">
        <f t="shared" si="11"/>
        <v>82.73</v>
      </c>
      <c r="DA6" s="35">
        <f t="shared" si="11"/>
        <v>83.46</v>
      </c>
      <c r="DB6" s="35">
        <f t="shared" si="11"/>
        <v>85.1</v>
      </c>
      <c r="DC6" s="35">
        <f t="shared" si="11"/>
        <v>94.8</v>
      </c>
      <c r="DD6" s="35">
        <f t="shared" si="11"/>
        <v>93.3</v>
      </c>
      <c r="DE6" s="35">
        <f t="shared" si="11"/>
        <v>89.73</v>
      </c>
      <c r="DF6" s="35">
        <f t="shared" si="11"/>
        <v>90.01</v>
      </c>
      <c r="DG6" s="35">
        <f t="shared" si="11"/>
        <v>85.25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2.44</v>
      </c>
      <c r="EF6" s="34">
        <f t="shared" ref="EF6:EN6" si="14">IF(EF7="",NA(),EF7)</f>
        <v>0</v>
      </c>
      <c r="EG6" s="34">
        <f t="shared" si="14"/>
        <v>0</v>
      </c>
      <c r="EH6" s="34">
        <f t="shared" si="14"/>
        <v>0</v>
      </c>
      <c r="EI6" s="34">
        <f t="shared" si="14"/>
        <v>0</v>
      </c>
      <c r="EJ6" s="35">
        <f t="shared" si="14"/>
        <v>1.08</v>
      </c>
      <c r="EK6" s="35">
        <f t="shared" si="14"/>
        <v>1.1499999999999999</v>
      </c>
      <c r="EL6" s="34">
        <f t="shared" si="14"/>
        <v>0</v>
      </c>
      <c r="EM6" s="34">
        <f t="shared" si="14"/>
        <v>0</v>
      </c>
      <c r="EN6" s="34">
        <f t="shared" si="14"/>
        <v>0</v>
      </c>
      <c r="EO6" s="34" t="str">
        <f>IF(EO7="","",IF(EO7="-","【-】","【"&amp;SUBSTITUTE(TEXT(EO7,"#,##0.00"),"-","△")&amp;"】"))</f>
        <v>【0.22】</v>
      </c>
    </row>
    <row r="7" spans="1:145" s="36" customFormat="1" x14ac:dyDescent="0.15">
      <c r="A7" s="28"/>
      <c r="B7" s="37">
        <v>2019</v>
      </c>
      <c r="C7" s="37">
        <v>473502</v>
      </c>
      <c r="D7" s="37">
        <v>47</v>
      </c>
      <c r="E7" s="37">
        <v>17</v>
      </c>
      <c r="F7" s="37">
        <v>1</v>
      </c>
      <c r="G7" s="37">
        <v>0</v>
      </c>
      <c r="H7" s="37" t="s">
        <v>98</v>
      </c>
      <c r="I7" s="37" t="s">
        <v>99</v>
      </c>
      <c r="J7" s="37" t="s">
        <v>100</v>
      </c>
      <c r="K7" s="37" t="s">
        <v>101</v>
      </c>
      <c r="L7" s="37" t="s">
        <v>102</v>
      </c>
      <c r="M7" s="37" t="s">
        <v>103</v>
      </c>
      <c r="N7" s="38" t="s">
        <v>104</v>
      </c>
      <c r="O7" s="38" t="s">
        <v>105</v>
      </c>
      <c r="P7" s="38">
        <v>70.02</v>
      </c>
      <c r="Q7" s="38">
        <v>100</v>
      </c>
      <c r="R7" s="38">
        <v>1342</v>
      </c>
      <c r="S7" s="38">
        <v>39909</v>
      </c>
      <c r="T7" s="38">
        <v>10.76</v>
      </c>
      <c r="U7" s="38">
        <v>3709.01</v>
      </c>
      <c r="V7" s="38">
        <v>27944</v>
      </c>
      <c r="W7" s="38">
        <v>3.52</v>
      </c>
      <c r="X7" s="38">
        <v>7938.64</v>
      </c>
      <c r="Y7" s="38">
        <v>88.84</v>
      </c>
      <c r="Z7" s="38">
        <v>85.7</v>
      </c>
      <c r="AA7" s="38">
        <v>88.84</v>
      </c>
      <c r="AB7" s="38">
        <v>87.34</v>
      </c>
      <c r="AC7" s="38">
        <v>83.34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1500.36</v>
      </c>
      <c r="BI7" s="38">
        <v>1439.35</v>
      </c>
      <c r="BJ7" s="38">
        <v>1696.67</v>
      </c>
      <c r="BK7" s="38">
        <v>681.23</v>
      </c>
      <c r="BL7" s="38">
        <v>773.95</v>
      </c>
      <c r="BM7" s="38">
        <v>930.27</v>
      </c>
      <c r="BN7" s="38">
        <v>1055.52</v>
      </c>
      <c r="BO7" s="38">
        <v>1185.33</v>
      </c>
      <c r="BP7" s="38">
        <v>682.51</v>
      </c>
      <c r="BQ7" s="38">
        <v>81.790000000000006</v>
      </c>
      <c r="BR7" s="38">
        <v>79.739999999999995</v>
      </c>
      <c r="BS7" s="38">
        <v>64.22</v>
      </c>
      <c r="BT7" s="38">
        <v>65.56</v>
      </c>
      <c r="BU7" s="38">
        <v>56.83</v>
      </c>
      <c r="BV7" s="38">
        <v>76.84</v>
      </c>
      <c r="BW7" s="38">
        <v>72.87</v>
      </c>
      <c r="BX7" s="38">
        <v>70.97</v>
      </c>
      <c r="BY7" s="38">
        <v>70.03</v>
      </c>
      <c r="BZ7" s="38">
        <v>60.72</v>
      </c>
      <c r="CA7" s="38">
        <v>100.34</v>
      </c>
      <c r="CB7" s="38">
        <v>107.81</v>
      </c>
      <c r="CC7" s="38">
        <v>109.6</v>
      </c>
      <c r="CD7" s="38">
        <v>133.55000000000001</v>
      </c>
      <c r="CE7" s="38">
        <v>131.37</v>
      </c>
      <c r="CF7" s="38">
        <v>126.1</v>
      </c>
      <c r="CG7" s="38">
        <v>160.72999999999999</v>
      </c>
      <c r="CH7" s="38">
        <v>160.55000000000001</v>
      </c>
      <c r="CI7" s="38">
        <v>155.97999999999999</v>
      </c>
      <c r="CJ7" s="38">
        <v>143.38999999999999</v>
      </c>
      <c r="CK7" s="38">
        <v>135.72</v>
      </c>
      <c r="CL7" s="38">
        <v>136.15</v>
      </c>
      <c r="CM7" s="38" t="s">
        <v>104</v>
      </c>
      <c r="CN7" s="38" t="s">
        <v>104</v>
      </c>
      <c r="CO7" s="38" t="s">
        <v>104</v>
      </c>
      <c r="CP7" s="38" t="s">
        <v>104</v>
      </c>
      <c r="CQ7" s="38" t="s">
        <v>104</v>
      </c>
      <c r="CR7" s="38">
        <v>59.97</v>
      </c>
      <c r="CS7" s="38">
        <v>56.35</v>
      </c>
      <c r="CT7" s="38" t="s">
        <v>104</v>
      </c>
      <c r="CU7" s="38" t="s">
        <v>104</v>
      </c>
      <c r="CV7" s="38" t="s">
        <v>104</v>
      </c>
      <c r="CW7" s="38">
        <v>59.64</v>
      </c>
      <c r="CX7" s="38">
        <v>98.08</v>
      </c>
      <c r="CY7" s="38">
        <v>81.58</v>
      </c>
      <c r="CZ7" s="38">
        <v>82.73</v>
      </c>
      <c r="DA7" s="38">
        <v>83.46</v>
      </c>
      <c r="DB7" s="38">
        <v>85.1</v>
      </c>
      <c r="DC7" s="38">
        <v>94.8</v>
      </c>
      <c r="DD7" s="38">
        <v>93.3</v>
      </c>
      <c r="DE7" s="38">
        <v>89.73</v>
      </c>
      <c r="DF7" s="38">
        <v>90.01</v>
      </c>
      <c r="DG7" s="38">
        <v>85.25</v>
      </c>
      <c r="DH7" s="38">
        <v>95.35</v>
      </c>
      <c r="DI7" s="38"/>
      <c r="DJ7" s="38"/>
      <c r="DK7" s="38"/>
      <c r="DL7" s="38"/>
      <c r="DM7" s="38"/>
      <c r="DN7" s="38"/>
      <c r="DO7" s="38"/>
      <c r="DP7" s="38"/>
      <c r="DQ7" s="38"/>
      <c r="DR7" s="38"/>
      <c r="DS7" s="38"/>
      <c r="DT7" s="38"/>
      <c r="DU7" s="38"/>
      <c r="DV7" s="38"/>
      <c r="DW7" s="38"/>
      <c r="DX7" s="38"/>
      <c r="DY7" s="38"/>
      <c r="DZ7" s="38"/>
      <c r="EA7" s="38"/>
      <c r="EB7" s="38"/>
      <c r="EC7" s="38"/>
      <c r="ED7" s="38"/>
      <c r="EE7" s="38">
        <v>2.44</v>
      </c>
      <c r="EF7" s="38">
        <v>0</v>
      </c>
      <c r="EG7" s="38">
        <v>0</v>
      </c>
      <c r="EH7" s="38">
        <v>0</v>
      </c>
      <c r="EI7" s="38">
        <v>0</v>
      </c>
      <c r="EJ7" s="38">
        <v>1.08</v>
      </c>
      <c r="EK7" s="38">
        <v>1.1499999999999999</v>
      </c>
      <c r="EL7" s="38">
        <v>0</v>
      </c>
      <c r="EM7" s="38">
        <v>0</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S00216</cp:lastModifiedBy>
  <cp:lastPrinted>2021-02-03T08:36:15Z</cp:lastPrinted>
  <dcterms:created xsi:type="dcterms:W3CDTF">2020-12-04T02:50:33Z</dcterms:created>
  <dcterms:modified xsi:type="dcterms:W3CDTF">2021-02-03T08:42:18Z</dcterms:modified>
  <cp:category/>
</cp:coreProperties>
</file>