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0.100.3\上下水道課\★経理係★\R3\R3_経営比較分析表\R3\★提出\"/>
    </mc:Choice>
  </mc:AlternateContent>
  <workbookProtection workbookAlgorithmName="SHA-512" workbookHashValue="dU7sQZOXxm2vxsMTqovDp7gRhkvGTTeverPIZ+Lcwj4OW4+S9oG6DypwOskmtdbFhIYQvgwWwWF5t6OY5cKRgA==" workbookSaltValue="q5P24KzjGuQQGpHps7pjYw==" workbookSpinCount="100000" lockStructure="1"/>
  <bookViews>
    <workbookView xWindow="0" yWindow="0" windowWidth="17205" windowHeight="121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<sst xmlns="http://schemas.openxmlformats.org/spreadsheetml/2006/main" count="228" uniqueCount="113">
  <si>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</si>
  <si>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</si>
  <si>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</si>
  <si>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</si>
  <si>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</si>
  <si>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</si>
  <si>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</si>
  <si>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</si>
  <si>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</si>
  <si>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</si>
  <si>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</si>
  <si>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</si>
  <si>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</si>
  <si>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</si>
  <si>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</si>
  <si>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</si>
  <si>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</si>
  <si>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</si>
  <si>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</si>
  <si>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</si>
  <si>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</si>
  <si>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</si>
  <si>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</si>
  <si>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</si>
  <si>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</si>
  <si>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</si>
  <si>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</si>
  <si>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</si>
  <si>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</si>
  <si>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</si>
  <si>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</si>
  <si>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</si>
  <si>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</si>
  <si>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</si>
  <si>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</si>
  <si>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</si>
  <si>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</si>
  <si>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</si>
  <si>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</si>
  <si>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</si>
  <si>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</si>
  <si>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</si>
  <si>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</si>
  <si>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</si>
  <si>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</si>
  <si>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</si>
  <si>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</si>
  <si>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</si>
  <si>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</si>
  <si>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</si>
  <si>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</si>
  <si>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</si>
  <si>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</si>
  <si>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</si>
  <si>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</si>
  <si>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</si>
  <si>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</si>
  <si>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</si>
  <si>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</si>
  <si>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</si>
  <si>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</si>
  <si>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</si>
  <si>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</si>
  <si>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</si>
  <si>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</si>
  <si>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</si>
  <si>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</si>
  <si>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</si>
  <si>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</si>
  <si>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</si>
  <si>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</si>
  <si>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</si>
  <si>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</si>
  <si>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</si>
  <si>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</si>
  <si>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</si>
  <si>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</si>
  <si>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</si>
  <si>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</si>
  <si>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</si>
  <si>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</si>
  <si>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</si>
  <si>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</si>
  <si>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</si>
  <si>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</si>
  <si>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</si>
  <si>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</si>
  <si>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</si>
  <si>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</si>
  <si>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</si>
  <si>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</si>
  <si>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</si>
  <si>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</si>
  <si>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</si>
  <si>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</si>
  <si>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</si>
  <si>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</si>
  <si>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</si>
  <si>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</si>
  <si>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</si>
  <si>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</si>
  <si>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</si>
  <si>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</si>
  <si>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</si>
  <si>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</si>
  <si>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</si>
  <si>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</si>
  <si>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</si>
  <si>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</si>
  <si>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</si>
  <si>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平成26年度以降、類似団体の平均値に比べ高くなっている。今後、更新対象管路が増加することから、経営戦略に基づいた資本の確保及び計画的な更新が必要である。
②管路経年化率
　類似団体に比べ低い数値になっているが、今後10年では法定耐用年数に達する施設が増加することから、老朽化の状況を把握し、適正な維持管理による管路の長寿命化を図りつつ、計画的な更新が必要である。
③管路更新率
　更新対象管路が増えることから、経営戦略に基づいた資本の確保及び計画的な更新が必要である。</t>
    <rPh sb="23" eb="25">
      <t>ルイジ</t>
    </rPh>
    <rPh sb="25" eb="27">
      <t>ダンタイ</t>
    </rPh>
    <rPh sb="30" eb="31">
      <t>チ</t>
    </rPh>
    <rPh sb="52" eb="54">
      <t>ゾウカ</t>
    </rPh>
    <rPh sb="61" eb="63">
      <t>ケイエイ</t>
    </rPh>
    <rPh sb="63" eb="65">
      <t>センリャク</t>
    </rPh>
    <rPh sb="66" eb="67">
      <t>モト</t>
    </rPh>
    <rPh sb="77" eb="80">
      <t>ケイカクテキ</t>
    </rPh>
    <rPh sb="81" eb="83">
      <t>コウシン</t>
    </rPh>
    <rPh sb="136" eb="138">
      <t>シセツ</t>
    </rPh>
    <rPh sb="139" eb="141">
      <t>ゾウカ</t>
    </rPh>
    <rPh sb="159" eb="161">
      <t>テキセイ</t>
    </rPh>
    <rPh sb="162" eb="164">
      <t>イジ</t>
    </rPh>
    <rPh sb="164" eb="166">
      <t>カンリ</t>
    </rPh>
    <rPh sb="169" eb="171">
      <t>カンロ</t>
    </rPh>
    <rPh sb="172" eb="176">
      <t>チョウジュミョウカ</t>
    </rPh>
    <rPh sb="177" eb="178">
      <t>ハカ</t>
    </rPh>
    <rPh sb="182" eb="184">
      <t>ケイカク</t>
    </rPh>
    <rPh sb="184" eb="185">
      <t>テキ</t>
    </rPh>
    <rPh sb="219" eb="221">
      <t>ケイエイ</t>
    </rPh>
    <rPh sb="221" eb="223">
      <t>センリャク</t>
    </rPh>
    <rPh sb="224" eb="225">
      <t>モト</t>
    </rPh>
    <rPh sb="228" eb="230">
      <t>シホン</t>
    </rPh>
    <rPh sb="231" eb="233">
      <t>カクホ</t>
    </rPh>
    <rPh sb="233" eb="234">
      <t>オヨ</t>
    </rPh>
    <rPh sb="235" eb="238">
      <t>ケイカクテキ</t>
    </rPh>
    <rPh sb="239" eb="241">
      <t>コウシン</t>
    </rPh>
    <rPh sb="242" eb="244">
      <t>ヒツヨウ</t>
    </rPh>
    <phoneticPr fontId="4"/>
  </si>
  <si>
    <t xml:space="preserve">  経営状況は概ね良好と判断できる。今後、管路の更新並びに耐震化等による費用増が見込まれ、企業債を発行し資本の確保に努める。今後もリゾート施設の建設、区画整理事業による商業施設の建設に伴う水需要の増加など、給水人口の推移や水需要の変動に注視する。
　経営戦略（投資財政計画）に基づき、経営基盤の強化を図り、計画的かつ効率的な事業運営に取り組む必要がある。</t>
    <rPh sb="21" eb="23">
      <t>カンロ</t>
    </rPh>
    <rPh sb="26" eb="27">
      <t>ナラ</t>
    </rPh>
    <rPh sb="29" eb="32">
      <t>タイシンカ</t>
    </rPh>
    <rPh sb="36" eb="38">
      <t>ヒヨウ</t>
    </rPh>
    <rPh sb="40" eb="42">
      <t>ミコ</t>
    </rPh>
    <rPh sb="45" eb="47">
      <t>キギョウ</t>
    </rPh>
    <rPh sb="47" eb="48">
      <t>サイ</t>
    </rPh>
    <rPh sb="52" eb="54">
      <t>シホン</t>
    </rPh>
    <rPh sb="55" eb="57">
      <t>カクホ</t>
    </rPh>
    <rPh sb="58" eb="59">
      <t>ツト</t>
    </rPh>
    <rPh sb="62" eb="64">
      <t>コンゴ</t>
    </rPh>
    <rPh sb="69" eb="71">
      <t>シセツ</t>
    </rPh>
    <rPh sb="72" eb="74">
      <t>ケンセツ</t>
    </rPh>
    <rPh sb="75" eb="77">
      <t>クカク</t>
    </rPh>
    <rPh sb="77" eb="79">
      <t>セイリ</t>
    </rPh>
    <rPh sb="79" eb="81">
      <t>ジギョウ</t>
    </rPh>
    <rPh sb="84" eb="86">
      <t>ショウギョウ</t>
    </rPh>
    <rPh sb="86" eb="88">
      <t>シセツ</t>
    </rPh>
    <rPh sb="89" eb="91">
      <t>ケンセツ</t>
    </rPh>
    <rPh sb="98" eb="100">
      <t>ゾウカ</t>
    </rPh>
    <rPh sb="103" eb="105">
      <t>キュウスイ</t>
    </rPh>
    <rPh sb="105" eb="107">
      <t>ジンコウ</t>
    </rPh>
    <rPh sb="108" eb="110">
      <t>スイイ</t>
    </rPh>
    <rPh sb="111" eb="112">
      <t>ミズ</t>
    </rPh>
    <rPh sb="112" eb="114">
      <t>ジュヨウ</t>
    </rPh>
    <rPh sb="115" eb="117">
      <t>ヘンドウ</t>
    </rPh>
    <rPh sb="118" eb="120">
      <t>チュウシ</t>
    </rPh>
    <rPh sb="125" eb="127">
      <t>ケイエイ</t>
    </rPh>
    <rPh sb="127" eb="129">
      <t>センリャク</t>
    </rPh>
    <rPh sb="130" eb="132">
      <t>トウシ</t>
    </rPh>
    <rPh sb="132" eb="134">
      <t>ザイセイ</t>
    </rPh>
    <rPh sb="134" eb="136">
      <t>ケイカク</t>
    </rPh>
    <rPh sb="138" eb="139">
      <t>モト</t>
    </rPh>
    <rPh sb="150" eb="151">
      <t>ハカ</t>
    </rPh>
    <rPh sb="153" eb="156">
      <t>ケイカクテキ</t>
    </rPh>
    <rPh sb="158" eb="161">
      <t>コウリツテキ</t>
    </rPh>
    <rPh sb="162" eb="164">
      <t>ジギョウ</t>
    </rPh>
    <rPh sb="164" eb="166">
      <t>ウンエイ</t>
    </rPh>
    <rPh sb="167" eb="168">
      <t>ト</t>
    </rPh>
    <rPh sb="169" eb="170">
      <t>ク</t>
    </rPh>
    <phoneticPr fontId="4"/>
  </si>
  <si>
    <t>①経営収支比率
　令和２年度は、新型コロナウイルス感染症拡大により疲弊した住民生活を下支えする観点から実施した水道料金減免措置により、経常収支比率は大きく落ち込んだが、指標は100％以上であり全国及び類似団体の平均値を上回っており健全な状態といえる。
②累積欠損金比率
　累積欠損金が発生していないことから、健全な経営を維持している。
③流動比率
　指標は100％を超え、全国及び類似団体の平均値を上回っている。今後は、管路更新等や設備投資に伴う企業債の発行による比率の低下が考えられる。
④企業債残高対給水収益比率
　平均値を下回っているが、今後は管路の更新等や設備投資に伴う企業債の発行により、将来的には比率の上昇が予測される。
⑤料金回収率
　平均値を上回っているため良好と判断できる。今後も維持するために回収率の向上に努める。
⑥給水原価
　平均値を下回っており、給水原価も適正であると考えている。
⑦施設利用率
　平均値を上回っているため施設の効率性は良いと判断している。
⑧有収率
　平均値を上回っており適正と考えている。今後も有収率の向上に努める。</t>
    <rPh sb="9" eb="11">
      <t>レイワ</t>
    </rPh>
    <rPh sb="12" eb="13">
      <t>ネン</t>
    </rPh>
    <rPh sb="13" eb="14">
      <t>ド</t>
    </rPh>
    <rPh sb="16" eb="18">
      <t>シンガタ</t>
    </rPh>
    <rPh sb="25" eb="28">
      <t>カンセンショウ</t>
    </rPh>
    <rPh sb="28" eb="30">
      <t>カクダイ</t>
    </rPh>
    <rPh sb="33" eb="35">
      <t>ヒヘイ</t>
    </rPh>
    <rPh sb="37" eb="39">
      <t>ジュウミン</t>
    </rPh>
    <rPh sb="39" eb="41">
      <t>セイカツ</t>
    </rPh>
    <rPh sb="42" eb="44">
      <t>シタザサ</t>
    </rPh>
    <rPh sb="47" eb="49">
      <t>カンテン</t>
    </rPh>
    <rPh sb="51" eb="53">
      <t>ジッシ</t>
    </rPh>
    <rPh sb="55" eb="57">
      <t>スイドウ</t>
    </rPh>
    <rPh sb="57" eb="59">
      <t>リョウキン</t>
    </rPh>
    <rPh sb="59" eb="61">
      <t>ゲンメン</t>
    </rPh>
    <rPh sb="61" eb="63">
      <t>ソチ</t>
    </rPh>
    <rPh sb="67" eb="69">
      <t>ケイジョウ</t>
    </rPh>
    <rPh sb="69" eb="71">
      <t>シュウシ</t>
    </rPh>
    <rPh sb="71" eb="73">
      <t>ヒリツ</t>
    </rPh>
    <rPh sb="74" eb="75">
      <t>オオ</t>
    </rPh>
    <rPh sb="77" eb="78">
      <t>オ</t>
    </rPh>
    <rPh sb="79" eb="80">
      <t>コ</t>
    </rPh>
    <rPh sb="84" eb="86">
      <t>シヒョウ</t>
    </rPh>
    <rPh sb="91" eb="93">
      <t>イジョウ</t>
    </rPh>
    <rPh sb="96" eb="98">
      <t>ゼンコク</t>
    </rPh>
    <rPh sb="98" eb="99">
      <t>オヨ</t>
    </rPh>
    <rPh sb="100" eb="102">
      <t>ルイジ</t>
    </rPh>
    <rPh sb="102" eb="104">
      <t>ダンタイ</t>
    </rPh>
    <rPh sb="105" eb="107">
      <t>ヘイキン</t>
    </rPh>
    <rPh sb="107" eb="108">
      <t>チ</t>
    </rPh>
    <rPh sb="109" eb="111">
      <t>ウワマワ</t>
    </rPh>
    <rPh sb="115" eb="117">
      <t>ケンゼン</t>
    </rPh>
    <rPh sb="118" eb="120">
      <t>ジョウタイ</t>
    </rPh>
    <rPh sb="154" eb="156">
      <t>ケンゼン</t>
    </rPh>
    <rPh sb="157" eb="159">
      <t>ケイエイ</t>
    </rPh>
    <rPh sb="160" eb="162">
      <t>イジ</t>
    </rPh>
    <rPh sb="175" eb="177">
      <t>シヒョウ</t>
    </rPh>
    <rPh sb="183" eb="184">
      <t>コ</t>
    </rPh>
    <rPh sb="186" eb="188">
      <t>ゼンコク</t>
    </rPh>
    <rPh sb="188" eb="189">
      <t>オヨ</t>
    </rPh>
    <rPh sb="190" eb="192">
      <t>ルイジ</t>
    </rPh>
    <rPh sb="192" eb="194">
      <t>ダンタイ</t>
    </rPh>
    <rPh sb="214" eb="215">
      <t>トウ</t>
    </rPh>
    <rPh sb="216" eb="218">
      <t>セツビ</t>
    </rPh>
    <rPh sb="218" eb="220">
      <t>トウシ</t>
    </rPh>
    <rPh sb="232" eb="234">
      <t>ヒリツ</t>
    </rPh>
    <rPh sb="280" eb="281">
      <t>トウ</t>
    </rPh>
    <rPh sb="287" eb="288">
      <t>トモナ</t>
    </rPh>
    <rPh sb="299" eb="301">
      <t>ショウライ</t>
    </rPh>
    <rPh sb="301" eb="302">
      <t>テキ</t>
    </rPh>
    <rPh sb="304" eb="306">
      <t>ヒリツ</t>
    </rPh>
    <rPh sb="307" eb="309">
      <t>ジョウショウ</t>
    </rPh>
    <rPh sb="310" eb="312">
      <t>ヨソク</t>
    </rPh>
    <rPh sb="375" eb="377">
      <t>ヘイキン</t>
    </rPh>
    <rPh sb="377" eb="378">
      <t>チ</t>
    </rPh>
    <rPh sb="379" eb="381">
      <t>シタマワ</t>
    </rPh>
    <rPh sb="431" eb="432">
      <t>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</si>
</sst>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0.95</c:v>
                </c:pt>
                <c:pt idx="2">
                  <c:v>0.33</c:v>
                </c:pt>
                <c:pt idx="3">
                  <c:v>0.14000000000000001</c:v>
                </c:pt>
                <c:pt idx="4">
                  <c:v>0.16</c:v>
                </c:pt>
              </c:numCache>
            </c:numRef>
          </c:val>
          <c:extLst xmlns:c16r2="http://schemas.microsoft.com/office/drawing/2015/06/chart">
            <c:ext xmlns:c16="http://schemas.microsoft.com/office/drawing/2014/chart" uri="{C3380CC4-5D6E-409C-BE32-E72D297353CC}">
              <c16:uniqueId val="{00000000-7058-4BE9-A2AB-2470CF17FE3D}"/>
            </c:ext>
          </c:extLst>
        </c:ser>
        <c:dLbls>
          <c:showLegendKey val="0"/>
          <c:showVal val="0"/>
          <c:showCatName val="0"/>
          <c:showSerName val="0"/>
          <c:showPercent val="0"/>
          <c:showBubbleSize val="0"/>
        </c:dLbls>
        <c:gapWidth val="150"/>
        <c:axId val="154426712"/>
        <c:axId val="4937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7058-4BE9-A2AB-2470CF17FE3D}"/>
            </c:ext>
          </c:extLst>
        </c:ser>
        <c:dLbls>
          <c:showLegendKey val="0"/>
          <c:showVal val="0"/>
          <c:showCatName val="0"/>
          <c:showSerName val="0"/>
          <c:showPercent val="0"/>
          <c:showBubbleSize val="0"/>
        </c:dLbls>
        <c:marker val="1"/>
        <c:smooth val="0"/>
        <c:axId val="154426712"/>
        <c:axId val="493765984"/>
      </c:lineChart>
      <c:dateAx>
        <c:axId val="154426712"/>
        <c:scaling>
          <c:orientation val="minMax"/>
        </c:scaling>
        <c:delete val="1"/>
        <c:axPos val="b"/>
        <c:numFmt formatCode="&quot;H&quot;yy" sourceLinked="1"/>
        <c:majorTickMark val="none"/>
        <c:minorTickMark val="none"/>
        <c:tickLblPos val="none"/>
        <c:crossAx val="493765984"/>
        <c:crosses val="autoZero"/>
        <c:auto val="1"/>
        <c:lblOffset val="100"/>
        <c:baseTimeUnit val="years"/>
      </c:dateAx>
      <c:valAx>
        <c:axId val="4937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77.599999999999994</c:v>
                </c:pt>
                <c:pt idx="1">
                  <c:v>79.180000000000007</c:v>
                </c:pt>
                <c:pt idx="2">
                  <c:v>78.28</c:v>
                </c:pt>
                <c:pt idx="3">
                  <c:v>77.98</c:v>
                </c:pt>
                <c:pt idx="4">
                  <c:v>78.63</c:v>
                </c:pt>
              </c:numCache>
            </c:numRef>
          </c:val>
          <c:extLst xmlns:c16r2="http://schemas.microsoft.com/office/drawing/2015/06/chart">
            <c:ext xmlns:c16="http://schemas.microsoft.com/office/drawing/2014/chart" uri="{C3380CC4-5D6E-409C-BE32-E72D297353CC}">
              <c16:uniqueId val="{00000000-F502-4926-AC06-0F5100E8837A}"/>
            </c:ext>
          </c:extLst>
        </c:ser>
        <c:dLbls>
          <c:showLegendKey val="0"/>
          <c:showVal val="0"/>
          <c:showCatName val="0"/>
          <c:showSerName val="0"/>
          <c:showPercent val="0"/>
          <c:showBubbleSize val="0"/>
        </c:dLbls>
        <c:gapWidth val="150"/>
        <c:axId val="493715424"/>
        <c:axId val="49371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F502-4926-AC06-0F5100E8837A}"/>
            </c:ext>
          </c:extLst>
        </c:ser>
        <c:dLbls>
          <c:showLegendKey val="0"/>
          <c:showVal val="0"/>
          <c:showCatName val="0"/>
          <c:showSerName val="0"/>
          <c:showPercent val="0"/>
          <c:showBubbleSize val="0"/>
        </c:dLbls>
        <c:marker val="1"/>
        <c:smooth val="0"/>
        <c:axId val="493715424"/>
        <c:axId val="493715816"/>
      </c:lineChart>
      <c:dateAx>
        <c:axId val="493715424"/>
        <c:scaling>
          <c:orientation val="minMax"/>
        </c:scaling>
        <c:delete val="1"/>
        <c:axPos val="b"/>
        <c:numFmt formatCode="&quot;H&quot;yy" sourceLinked="1"/>
        <c:majorTickMark val="none"/>
        <c:minorTickMark val="none"/>
        <c:tickLblPos val="none"/>
        <c:crossAx val="493715816"/>
        <c:crosses val="autoZero"/>
        <c:auto val="1"/>
        <c:lblOffset val="100"/>
        <c:baseTimeUnit val="years"/>
      </c:dateAx>
      <c:valAx>
        <c:axId val="49371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95.86</c:v>
                </c:pt>
                <c:pt idx="1">
                  <c:v>94.87</c:v>
                </c:pt>
                <c:pt idx="2">
                  <c:v>95.4</c:v>
                </c:pt>
                <c:pt idx="3">
                  <c:v>95.91</c:v>
                </c:pt>
                <c:pt idx="4">
                  <c:v>94.38</c:v>
                </c:pt>
              </c:numCache>
            </c:numRef>
          </c:val>
          <c:extLst xmlns:c16r2="http://schemas.microsoft.com/office/drawing/2015/06/chart">
            <c:ext xmlns:c16="http://schemas.microsoft.com/office/drawing/2014/chart" uri="{C3380CC4-5D6E-409C-BE32-E72D297353CC}">
              <c16:uniqueId val="{00000000-EEB0-43F2-A82C-C8A95C476568}"/>
            </c:ext>
          </c:extLst>
        </c:ser>
        <c:dLbls>
          <c:showLegendKey val="0"/>
          <c:showVal val="0"/>
          <c:showCatName val="0"/>
          <c:showSerName val="0"/>
          <c:showPercent val="0"/>
          <c:showBubbleSize val="0"/>
        </c:dLbls>
        <c:gapWidth val="150"/>
        <c:axId val="493767944"/>
        <c:axId val="49404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EEB0-43F2-A82C-C8A95C476568}"/>
            </c:ext>
          </c:extLst>
        </c:ser>
        <c:dLbls>
          <c:showLegendKey val="0"/>
          <c:showVal val="0"/>
          <c:showCatName val="0"/>
          <c:showSerName val="0"/>
          <c:showPercent val="0"/>
          <c:showBubbleSize val="0"/>
        </c:dLbls>
        <c:marker val="1"/>
        <c:smooth val="0"/>
        <c:axId val="493767944"/>
        <c:axId val="494048968"/>
      </c:lineChart>
      <c:dateAx>
        <c:axId val="493767944"/>
        <c:scaling>
          <c:orientation val="minMax"/>
        </c:scaling>
        <c:delete val="1"/>
        <c:axPos val="b"/>
        <c:numFmt formatCode="&quot;H&quot;yy" sourceLinked="1"/>
        <c:majorTickMark val="none"/>
        <c:minorTickMark val="none"/>
        <c:tickLblPos val="none"/>
        <c:crossAx val="494048968"/>
        <c:crosses val="autoZero"/>
        <c:auto val="1"/>
        <c:lblOffset val="100"/>
        <c:baseTimeUnit val="years"/>
      </c:dateAx>
      <c:valAx>
        <c:axId val="4940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6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121.18</c:v>
                </c:pt>
                <c:pt idx="1">
                  <c:v>120.13</c:v>
                </c:pt>
                <c:pt idx="2">
                  <c:v>116.63</c:v>
                </c:pt>
                <c:pt idx="3">
                  <c:v>117.69</c:v>
                </c:pt>
                <c:pt idx="4">
                  <c:v>103.62</c:v>
                </c:pt>
              </c:numCache>
            </c:numRef>
          </c:val>
          <c:extLst xmlns:c16r2="http://schemas.microsoft.com/office/drawing/2015/06/chart">
            <c:ext xmlns:c16="http://schemas.microsoft.com/office/drawing/2014/chart" uri="{C3380CC4-5D6E-409C-BE32-E72D297353CC}">
              <c16:uniqueId val="{00000000-0D84-4B96-8509-A66454599EA9}"/>
            </c:ext>
          </c:extLst>
        </c:ser>
        <c:dLbls>
          <c:showLegendKey val="0"/>
          <c:showVal val="0"/>
          <c:showCatName val="0"/>
          <c:showSerName val="0"/>
          <c:showPercent val="0"/>
          <c:showBubbleSize val="0"/>
        </c:dLbls>
        <c:gapWidth val="150"/>
        <c:axId val="493770296"/>
        <c:axId val="49376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0D84-4B96-8509-A66454599EA9}"/>
            </c:ext>
          </c:extLst>
        </c:ser>
        <c:dLbls>
          <c:showLegendKey val="0"/>
          <c:showVal val="0"/>
          <c:showCatName val="0"/>
          <c:showSerName val="0"/>
          <c:showPercent val="0"/>
          <c:showBubbleSize val="0"/>
        </c:dLbls>
        <c:marker val="1"/>
        <c:smooth val="0"/>
        <c:axId val="493770296"/>
        <c:axId val="493766768"/>
      </c:lineChart>
      <c:dateAx>
        <c:axId val="493770296"/>
        <c:scaling>
          <c:orientation val="minMax"/>
        </c:scaling>
        <c:delete val="1"/>
        <c:axPos val="b"/>
        <c:numFmt formatCode="&quot;H&quot;yy" sourceLinked="1"/>
        <c:majorTickMark val="none"/>
        <c:minorTickMark val="none"/>
        <c:tickLblPos val="none"/>
        <c:crossAx val="493766768"/>
        <c:crosses val="autoZero"/>
        <c:auto val="1"/>
        <c:lblOffset val="100"/>
        <c:baseTimeUnit val="years"/>
      </c:dateAx>
      <c:valAx>
        <c:axId val="49376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7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54.62</c:v>
                </c:pt>
                <c:pt idx="1">
                  <c:v>52.33</c:v>
                </c:pt>
                <c:pt idx="2">
                  <c:v>51.95</c:v>
                </c:pt>
                <c:pt idx="3">
                  <c:v>50.49</c:v>
                </c:pt>
                <c:pt idx="4">
                  <c:v>51</c:v>
                </c:pt>
              </c:numCache>
            </c:numRef>
          </c:val>
          <c:extLst xmlns:c16r2="http://schemas.microsoft.com/office/drawing/2015/06/chart">
            <c:ext xmlns:c16="http://schemas.microsoft.com/office/drawing/2014/chart" uri="{C3380CC4-5D6E-409C-BE32-E72D297353CC}">
              <c16:uniqueId val="{00000000-9C7C-4A77-9F8D-3C0A9DE95A9B}"/>
            </c:ext>
          </c:extLst>
        </c:ser>
        <c:dLbls>
          <c:showLegendKey val="0"/>
          <c:showVal val="0"/>
          <c:showCatName val="0"/>
          <c:showSerName val="0"/>
          <c:showPercent val="0"/>
          <c:showBubbleSize val="0"/>
        </c:dLbls>
        <c:gapWidth val="150"/>
        <c:axId val="493773040"/>
        <c:axId val="49377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9C7C-4A77-9F8D-3C0A9DE95A9B}"/>
            </c:ext>
          </c:extLst>
        </c:ser>
        <c:dLbls>
          <c:showLegendKey val="0"/>
          <c:showVal val="0"/>
          <c:showCatName val="0"/>
          <c:showSerName val="0"/>
          <c:showPercent val="0"/>
          <c:showBubbleSize val="0"/>
        </c:dLbls>
        <c:marker val="1"/>
        <c:smooth val="0"/>
        <c:axId val="493773040"/>
        <c:axId val="493771080"/>
      </c:lineChart>
      <c:dateAx>
        <c:axId val="493773040"/>
        <c:scaling>
          <c:orientation val="minMax"/>
        </c:scaling>
        <c:delete val="1"/>
        <c:axPos val="b"/>
        <c:numFmt formatCode="&quot;H&quot;yy" sourceLinked="1"/>
        <c:majorTickMark val="none"/>
        <c:minorTickMark val="none"/>
        <c:tickLblPos val="none"/>
        <c:crossAx val="493771080"/>
        <c:crosses val="autoZero"/>
        <c:auto val="1"/>
        <c:lblOffset val="100"/>
        <c:baseTimeUnit val="years"/>
      </c:dateAx>
      <c:valAx>
        <c:axId val="49377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7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EB-4948-BBF3-EEFB23BE4544}"/>
            </c:ext>
          </c:extLst>
        </c:ser>
        <c:dLbls>
          <c:showLegendKey val="0"/>
          <c:showVal val="0"/>
          <c:showCatName val="0"/>
          <c:showSerName val="0"/>
          <c:showPercent val="0"/>
          <c:showBubbleSize val="0"/>
        </c:dLbls>
        <c:gapWidth val="150"/>
        <c:axId val="493771864"/>
        <c:axId val="49376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10EB-4948-BBF3-EEFB23BE4544}"/>
            </c:ext>
          </c:extLst>
        </c:ser>
        <c:dLbls>
          <c:showLegendKey val="0"/>
          <c:showVal val="0"/>
          <c:showCatName val="0"/>
          <c:showSerName val="0"/>
          <c:showPercent val="0"/>
          <c:showBubbleSize val="0"/>
        </c:dLbls>
        <c:marker val="1"/>
        <c:smooth val="0"/>
        <c:axId val="493771864"/>
        <c:axId val="493769512"/>
      </c:lineChart>
      <c:dateAx>
        <c:axId val="493771864"/>
        <c:scaling>
          <c:orientation val="minMax"/>
        </c:scaling>
        <c:delete val="1"/>
        <c:axPos val="b"/>
        <c:numFmt formatCode="&quot;H&quot;yy" sourceLinked="1"/>
        <c:majorTickMark val="none"/>
        <c:minorTickMark val="none"/>
        <c:tickLblPos val="none"/>
        <c:crossAx val="493769512"/>
        <c:crosses val="autoZero"/>
        <c:auto val="1"/>
        <c:lblOffset val="100"/>
        <c:baseTimeUnit val="years"/>
      </c:dateAx>
      <c:valAx>
        <c:axId val="4937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7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08-4027-99DA-539C302B76C6}"/>
            </c:ext>
          </c:extLst>
        </c:ser>
        <c:dLbls>
          <c:showLegendKey val="0"/>
          <c:showVal val="0"/>
          <c:showCatName val="0"/>
          <c:showSerName val="0"/>
          <c:showPercent val="0"/>
          <c:showBubbleSize val="0"/>
        </c:dLbls>
        <c:gapWidth val="150"/>
        <c:axId val="493773432"/>
        <c:axId val="49376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1308-4027-99DA-539C302B76C6}"/>
            </c:ext>
          </c:extLst>
        </c:ser>
        <c:dLbls>
          <c:showLegendKey val="0"/>
          <c:showVal val="0"/>
          <c:showCatName val="0"/>
          <c:showSerName val="0"/>
          <c:showPercent val="0"/>
          <c:showBubbleSize val="0"/>
        </c:dLbls>
        <c:marker val="1"/>
        <c:smooth val="0"/>
        <c:axId val="493773432"/>
        <c:axId val="493766376"/>
      </c:lineChart>
      <c:dateAx>
        <c:axId val="493773432"/>
        <c:scaling>
          <c:orientation val="minMax"/>
        </c:scaling>
        <c:delete val="1"/>
        <c:axPos val="b"/>
        <c:numFmt formatCode="&quot;H&quot;yy" sourceLinked="1"/>
        <c:majorTickMark val="none"/>
        <c:minorTickMark val="none"/>
        <c:tickLblPos val="none"/>
        <c:crossAx val="493766376"/>
        <c:crosses val="autoZero"/>
        <c:auto val="1"/>
        <c:lblOffset val="100"/>
        <c:baseTimeUnit val="years"/>
      </c:dateAx>
      <c:valAx>
        <c:axId val="49376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7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833.77</c:v>
                </c:pt>
                <c:pt idx="1">
                  <c:v>868.8</c:v>
                </c:pt>
                <c:pt idx="2">
                  <c:v>772.35</c:v>
                </c:pt>
                <c:pt idx="3">
                  <c:v>836.22</c:v>
                </c:pt>
                <c:pt idx="4">
                  <c:v>749.02</c:v>
                </c:pt>
              </c:numCache>
            </c:numRef>
          </c:val>
          <c:extLst xmlns:c16r2="http://schemas.microsoft.com/office/drawing/2015/06/chart">
            <c:ext xmlns:c16="http://schemas.microsoft.com/office/drawing/2014/chart" uri="{C3380CC4-5D6E-409C-BE32-E72D297353CC}">
              <c16:uniqueId val="{00000000-4290-4C37-9523-E3BFE418C3D6}"/>
            </c:ext>
          </c:extLst>
        </c:ser>
        <c:dLbls>
          <c:showLegendKey val="0"/>
          <c:showVal val="0"/>
          <c:showCatName val="0"/>
          <c:showSerName val="0"/>
          <c:showPercent val="0"/>
          <c:showBubbleSize val="0"/>
        </c:dLbls>
        <c:gapWidth val="150"/>
        <c:axId val="493713856"/>
        <c:axId val="4937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4290-4C37-9523-E3BFE418C3D6}"/>
            </c:ext>
          </c:extLst>
        </c:ser>
        <c:dLbls>
          <c:showLegendKey val="0"/>
          <c:showVal val="0"/>
          <c:showCatName val="0"/>
          <c:showSerName val="0"/>
          <c:showPercent val="0"/>
          <c:showBubbleSize val="0"/>
        </c:dLbls>
        <c:marker val="1"/>
        <c:smooth val="0"/>
        <c:axId val="493713856"/>
        <c:axId val="493711504"/>
      </c:lineChart>
      <c:dateAx>
        <c:axId val="493713856"/>
        <c:scaling>
          <c:orientation val="minMax"/>
        </c:scaling>
        <c:delete val="1"/>
        <c:axPos val="b"/>
        <c:numFmt formatCode="&quot;H&quot;yy" sourceLinked="1"/>
        <c:majorTickMark val="none"/>
        <c:minorTickMark val="none"/>
        <c:tickLblPos val="none"/>
        <c:crossAx val="493711504"/>
        <c:crosses val="autoZero"/>
        <c:auto val="1"/>
        <c:lblOffset val="100"/>
        <c:baseTimeUnit val="years"/>
      </c:dateAx>
      <c:valAx>
        <c:axId val="49371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7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2.48</c:v>
                </c:pt>
                <c:pt idx="1">
                  <c:v>2.14</c:v>
                </c:pt>
                <c:pt idx="2">
                  <c:v>1.82</c:v>
                </c:pt>
                <c:pt idx="3">
                  <c:v>1.48</c:v>
                </c:pt>
                <c:pt idx="4">
                  <c:v>1.23</c:v>
                </c:pt>
              </c:numCache>
            </c:numRef>
          </c:val>
          <c:extLst xmlns:c16r2="http://schemas.microsoft.com/office/drawing/2015/06/chart">
            <c:ext xmlns:c16="http://schemas.microsoft.com/office/drawing/2014/chart" uri="{C3380CC4-5D6E-409C-BE32-E72D297353CC}">
              <c16:uniqueId val="{00000000-DF5C-4877-B63B-719E104F1733}"/>
            </c:ext>
          </c:extLst>
        </c:ser>
        <c:dLbls>
          <c:showLegendKey val="0"/>
          <c:showVal val="0"/>
          <c:showCatName val="0"/>
          <c:showSerName val="0"/>
          <c:showPercent val="0"/>
          <c:showBubbleSize val="0"/>
        </c:dLbls>
        <c:gapWidth val="150"/>
        <c:axId val="493711896"/>
        <c:axId val="49371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DF5C-4877-B63B-719E104F1733}"/>
            </c:ext>
          </c:extLst>
        </c:ser>
        <c:dLbls>
          <c:showLegendKey val="0"/>
          <c:showVal val="0"/>
          <c:showCatName val="0"/>
          <c:showSerName val="0"/>
          <c:showPercent val="0"/>
          <c:showBubbleSize val="0"/>
        </c:dLbls>
        <c:marker val="1"/>
        <c:smooth val="0"/>
        <c:axId val="493711896"/>
        <c:axId val="493712680"/>
      </c:lineChart>
      <c:dateAx>
        <c:axId val="493711896"/>
        <c:scaling>
          <c:orientation val="minMax"/>
        </c:scaling>
        <c:delete val="1"/>
        <c:axPos val="b"/>
        <c:numFmt formatCode="&quot;H&quot;yy" sourceLinked="1"/>
        <c:majorTickMark val="none"/>
        <c:minorTickMark val="none"/>
        <c:tickLblPos val="none"/>
        <c:crossAx val="493712680"/>
        <c:crosses val="autoZero"/>
        <c:auto val="1"/>
        <c:lblOffset val="100"/>
        <c:baseTimeUnit val="years"/>
      </c:dateAx>
      <c:valAx>
        <c:axId val="49371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7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119.92</c:v>
                </c:pt>
                <c:pt idx="1">
                  <c:v>117.71</c:v>
                </c:pt>
                <c:pt idx="2">
                  <c:v>116.36</c:v>
                </c:pt>
                <c:pt idx="3">
                  <c:v>117.16</c:v>
                </c:pt>
                <c:pt idx="4">
                  <c:v>102.9</c:v>
                </c:pt>
              </c:numCache>
            </c:numRef>
          </c:val>
          <c:extLst xmlns:c16r2="http://schemas.microsoft.com/office/drawing/2015/06/chart">
            <c:ext xmlns:c16="http://schemas.microsoft.com/office/drawing/2014/chart" uri="{C3380CC4-5D6E-409C-BE32-E72D297353CC}">
              <c16:uniqueId val="{00000000-DF44-4DEB-B5F1-116324BB59C6}"/>
            </c:ext>
          </c:extLst>
        </c:ser>
        <c:dLbls>
          <c:showLegendKey val="0"/>
          <c:showVal val="0"/>
          <c:showCatName val="0"/>
          <c:showSerName val="0"/>
          <c:showPercent val="0"/>
          <c:showBubbleSize val="0"/>
        </c:dLbls>
        <c:gapWidth val="150"/>
        <c:axId val="493714248"/>
        <c:axId val="49371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DF44-4DEB-B5F1-116324BB59C6}"/>
            </c:ext>
          </c:extLst>
        </c:ser>
        <c:dLbls>
          <c:showLegendKey val="0"/>
          <c:showVal val="0"/>
          <c:showCatName val="0"/>
          <c:showSerName val="0"/>
          <c:showPercent val="0"/>
          <c:showBubbleSize val="0"/>
        </c:dLbls>
        <c:marker val="1"/>
        <c:smooth val="0"/>
        <c:axId val="493714248"/>
        <c:axId val="493714640"/>
      </c:lineChart>
      <c:dateAx>
        <c:axId val="493714248"/>
        <c:scaling>
          <c:orientation val="minMax"/>
        </c:scaling>
        <c:delete val="1"/>
        <c:axPos val="b"/>
        <c:numFmt formatCode="&quot;H&quot;yy" sourceLinked="1"/>
        <c:majorTickMark val="none"/>
        <c:minorTickMark val="none"/>
        <c:tickLblPos val="none"/>
        <c:crossAx val="493714640"/>
        <c:crosses val="autoZero"/>
        <c:auto val="1"/>
        <c:lblOffset val="100"/>
        <c:baseTimeUnit val="years"/>
      </c:dateAx>
      <c:valAx>
        <c:axId val="49371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1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151.03</c:v>
                </c:pt>
                <c:pt idx="1">
                  <c:v>153.99</c:v>
                </c:pt>
                <c:pt idx="2">
                  <c:v>155.82</c:v>
                </c:pt>
                <c:pt idx="3">
                  <c:v>154.41</c:v>
                </c:pt>
                <c:pt idx="4">
                  <c:v>164.19</c:v>
                </c:pt>
              </c:numCache>
            </c:numRef>
          </c:val>
          <c:extLst xmlns:c16r2="http://schemas.microsoft.com/office/drawing/2015/06/chart">
            <c:ext xmlns:c16="http://schemas.microsoft.com/office/drawing/2014/chart" uri="{C3380CC4-5D6E-409C-BE32-E72D297353CC}">
              <c16:uniqueId val="{00000000-010C-4142-94A1-C04D1DE0C5C9}"/>
            </c:ext>
          </c:extLst>
        </c:ser>
        <c:dLbls>
          <c:showLegendKey val="0"/>
          <c:showVal val="0"/>
          <c:showCatName val="0"/>
          <c:showSerName val="0"/>
          <c:showPercent val="0"/>
          <c:showBubbleSize val="0"/>
        </c:dLbls>
        <c:gapWidth val="150"/>
        <c:axId val="493710328"/>
        <c:axId val="49371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010C-4142-94A1-C04D1DE0C5C9}"/>
            </c:ext>
          </c:extLst>
        </c:ser>
        <c:dLbls>
          <c:showLegendKey val="0"/>
          <c:showVal val="0"/>
          <c:showCatName val="0"/>
          <c:showSerName val="0"/>
          <c:showPercent val="0"/>
          <c:showBubbleSize val="0"/>
        </c:dLbls>
        <c:marker val="1"/>
        <c:smooth val="0"/>
        <c:axId val="493710328"/>
        <c:axId val="493716208"/>
      </c:lineChart>
      <c:dateAx>
        <c:axId val="493710328"/>
        <c:scaling>
          <c:orientation val="minMax"/>
        </c:scaling>
        <c:delete val="1"/>
        <c:axPos val="b"/>
        <c:numFmt formatCode="&quot;H&quot;yy" sourceLinked="1"/>
        <c:majorTickMark val="none"/>
        <c:minorTickMark val="none"/>
        <c:tickLblPos val="none"/>
        <c:crossAx val="493716208"/>
        <c:crosses val="autoZero"/>
        <c:auto val="1"/>
        <c:lblOffset val="100"/>
        <c:baseTimeUnit val="years"/>
      </c:dateAx>
      <c:valAx>
        <c:axId val="4937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1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6"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読谷村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41642</v>
      </c>
      <c r="AM8" s="71"/>
      <c r="AN8" s="71"/>
      <c r="AO8" s="71"/>
      <c r="AP8" s="71"/>
      <c r="AQ8" s="71"/>
      <c r="AR8" s="71"/>
      <c r="AS8" s="71"/>
      <c r="AT8" s="67">
        <f>データ!$S$6</f>
        <v>35.28</v>
      </c>
      <c r="AU8" s="68"/>
      <c r="AV8" s="68"/>
      <c r="AW8" s="68"/>
      <c r="AX8" s="68"/>
      <c r="AY8" s="68"/>
      <c r="AZ8" s="68"/>
      <c r="BA8" s="68"/>
      <c r="BB8" s="70">
        <f>データ!$T$6</f>
        <v>1180.33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96.36</v>
      </c>
      <c r="J10" s="68"/>
      <c r="K10" s="68"/>
      <c r="L10" s="68"/>
      <c r="M10" s="68"/>
      <c r="N10" s="68"/>
      <c r="O10" s="69"/>
      <c r="P10" s="70">
        <f>データ!$P$6</f>
        <v>99.98</v>
      </c>
      <c r="Q10" s="70"/>
      <c r="R10" s="70"/>
      <c r="S10" s="70"/>
      <c r="T10" s="70"/>
      <c r="U10" s="70"/>
      <c r="V10" s="70"/>
      <c r="W10" s="71">
        <f>データ!$Q$6</f>
        <v>3304</v>
      </c>
      <c r="X10" s="71"/>
      <c r="Y10" s="71"/>
      <c r="Z10" s="71"/>
      <c r="AA10" s="71"/>
      <c r="AB10" s="71"/>
      <c r="AC10" s="71"/>
      <c r="AD10" s="2"/>
      <c r="AE10" s="2"/>
      <c r="AF10" s="2"/>
      <c r="AG10" s="2"/>
      <c r="AH10" s="4"/>
      <c r="AI10" s="4"/>
      <c r="AJ10" s="4"/>
      <c r="AK10" s="4"/>
      <c r="AL10" s="71">
        <f>データ!$U$6</f>
        <v>41616</v>
      </c>
      <c r="AM10" s="71"/>
      <c r="AN10" s="71"/>
      <c r="AO10" s="71"/>
      <c r="AP10" s="71"/>
      <c r="AQ10" s="71"/>
      <c r="AR10" s="71"/>
      <c r="AS10" s="71"/>
      <c r="AT10" s="67">
        <f>データ!$V$6</f>
        <v>35.28</v>
      </c>
      <c r="AU10" s="68"/>
      <c r="AV10" s="68"/>
      <c r="AW10" s="68"/>
      <c r="AX10" s="68"/>
      <c r="AY10" s="68"/>
      <c r="AZ10" s="68"/>
      <c r="BA10" s="68"/>
      <c r="BB10" s="70">
        <f>データ!$W$6</f>
        <v>1179.5899999999999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zdq+7lHUzk4LcHJv8WRa2I7X3IILAxktMOUsQL5opLPnkZ9Ywa6ENYB6JctocVY5mO+LrNoOWWeAoYnBiFuPw==" saltValue="cxzJuCxHnU8P/tHiU9Gq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473243</v>
      </c>
      <c r="D6" s="34">
        <f t="shared" si="3"/>
        <v>46</v>
      </c>
      <c r="E6" s="34">
        <f t="shared" si="3"/>
        <v>1</v>
      </c>
      <c r="F6" s="34">
        <f t="shared" si="3"/>
        <v>0</v>
      </c>
      <c r="G6" s="34">
        <f t="shared" si="3"/>
        <v>1</v>
      </c>
      <c r="H6" s="34" t="str">
        <f t="shared" si="3"/>
        <v>沖縄県　読谷村</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96.36</v>
      </c>
      <c r="P6" s="35">
        <f t="shared" si="3"/>
        <v>99.98</v>
      </c>
      <c r="Q6" s="35">
        <f t="shared" si="3"/>
        <v>3304</v>
      </c>
      <c r="R6" s="35">
        <f t="shared" si="3"/>
        <v>41642</v>
      </c>
      <c r="S6" s="35">
        <f t="shared" si="3"/>
        <v>35.28</v>
      </c>
      <c r="T6" s="35">
        <f t="shared" si="3"/>
        <v>1180.33</v>
      </c>
      <c r="U6" s="35">
        <f t="shared" si="3"/>
        <v>41616</v>
      </c>
      <c r="V6" s="35">
        <f t="shared" si="3"/>
        <v>35.28</v>
      </c>
      <c r="W6" s="35">
        <f t="shared" si="3"/>
        <v>1179.5899999999999</v>
      </c>
      <c r="X6" s="36">
        <f>IF(X7="",NA(),X7)</f>
        <v>121.18</v>
      </c>
      <c r="Y6" s="36">
        <f t="shared" ref="Y6:AG6" si="4">IF(Y7="",NA(),Y7)</f>
        <v>120.13</v>
      </c>
      <c r="Z6" s="36">
        <f t="shared" si="4"/>
        <v>116.63</v>
      </c>
      <c r="AA6" s="36">
        <f t="shared" si="4"/>
        <v>117.69</v>
      </c>
      <c r="AB6" s="36">
        <f t="shared" si="4"/>
        <v>103.62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833.77</v>
      </c>
      <c r="AU6" s="36">
        <f t="shared" ref="AU6:BC6" si="6">IF(AU7="",NA(),AU7)</f>
        <v>868.8</v>
      </c>
      <c r="AV6" s="36">
        <f t="shared" si="6"/>
        <v>772.35</v>
      </c>
      <c r="AW6" s="36">
        <f t="shared" si="6"/>
        <v>836.22</v>
      </c>
      <c r="AX6" s="36">
        <f t="shared" si="6"/>
        <v>749.02</v>
      </c>
      <c r="AY6" s="36">
        <f t="shared" si="6"/>
        <v>377.63</v>
      </c>
      <c r="AZ6" s="36">
        <f t="shared" si="6"/>
        <v>357.34</v>
      </c>
      <c r="BA6" s="36">
        <f t="shared" si="6"/>
        <v>366.03</v>
      </c>
      <c r="BB6" s="36">
        <f t="shared" si="6"/>
        <v>365.18</v>
      </c>
      <c r="BC6" s="36">
        <f t="shared" si="6"/>
        <v>327.77</v>
      </c>
      <c r="BD6" s="35" t="str">
        <f>IF(BD7="","",IF(BD7="-","【-】","【"&amp;SUBSTITUTE(TEXT(BD7,"#,##0.00"),"-","△")&amp;"】"))</f>
        <v>【260.31】</v>
      </c>
      <c r="BE6" s="36">
        <f>IF(BE7="",NA(),BE7)</f>
        <v>2.48</v>
      </c>
      <c r="BF6" s="36">
        <f t="shared" ref="BF6:BN6" si="7">IF(BF7="",NA(),BF7)</f>
        <v>2.14</v>
      </c>
      <c r="BG6" s="36">
        <f t="shared" si="7"/>
        <v>1.82</v>
      </c>
      <c r="BH6" s="36">
        <f t="shared" si="7"/>
        <v>1.48</v>
      </c>
      <c r="BI6" s="36">
        <f t="shared" si="7"/>
        <v>1.23</v>
      </c>
      <c r="BJ6" s="36">
        <f t="shared" si="7"/>
        <v>364.71</v>
      </c>
      <c r="BK6" s="36">
        <f t="shared" si="7"/>
        <v>373.69</v>
      </c>
      <c r="BL6" s="36">
        <f t="shared" si="7"/>
        <v>370.12</v>
      </c>
      <c r="BM6" s="36">
        <f t="shared" si="7"/>
        <v>371.65</v>
      </c>
      <c r="BN6" s="36">
        <f t="shared" si="7"/>
        <v>397.1</v>
      </c>
      <c r="BO6" s="35" t="str">
        <f>IF(BO7="","",IF(BO7="-","【-】","【"&amp;SUBSTITUTE(TEXT(BO7,"#,##0.00"),"-","△")&amp;"】"))</f>
        <v>【275.67】</v>
      </c>
      <c r="BP6" s="36">
        <f>IF(BP7="",NA(),BP7)</f>
        <v>119.92</v>
      </c>
      <c r="BQ6" s="36">
        <f t="shared" ref="BQ6:BY6" si="8">IF(BQ7="",NA(),BQ7)</f>
        <v>117.71</v>
      </c>
      <c r="BR6" s="36">
        <f t="shared" si="8"/>
        <v>116.36</v>
      </c>
      <c r="BS6" s="36">
        <f t="shared" si="8"/>
        <v>117.16</v>
      </c>
      <c r="BT6" s="36">
        <f t="shared" si="8"/>
        <v>102.9</v>
      </c>
      <c r="BU6" s="36">
        <f t="shared" si="8"/>
        <v>100.65</v>
      </c>
      <c r="BV6" s="36">
        <f t="shared" si="8"/>
        <v>99.87</v>
      </c>
      <c r="BW6" s="36">
        <f t="shared" si="8"/>
        <v>100.42</v>
      </c>
      <c r="BX6" s="36">
        <f t="shared" si="8"/>
        <v>98.77</v>
      </c>
      <c r="BY6" s="36">
        <f t="shared" si="8"/>
        <v>95.79</v>
      </c>
      <c r="BZ6" s="35" t="str">
        <f>IF(BZ7="","",IF(BZ7="-","【-】","【"&amp;SUBSTITUTE(TEXT(BZ7,"#,##0.00"),"-","△")&amp;"】"))</f>
        <v>【100.05】</v>
      </c>
      <c r="CA6" s="36">
        <f>IF(CA7="",NA(),CA7)</f>
        <v>151.03</v>
      </c>
      <c r="CB6" s="36">
        <f t="shared" ref="CB6:CJ6" si="9">IF(CB7="",NA(),CB7)</f>
        <v>153.99</v>
      </c>
      <c r="CC6" s="36">
        <f t="shared" si="9"/>
        <v>155.82</v>
      </c>
      <c r="CD6" s="36">
        <f t="shared" si="9"/>
        <v>154.41</v>
      </c>
      <c r="CE6" s="36">
        <f t="shared" si="9"/>
        <v>164.19</v>
      </c>
      <c r="CF6" s="36">
        <f t="shared" si="9"/>
        <v>170.19</v>
      </c>
      <c r="CG6" s="36">
        <f t="shared" si="9"/>
        <v>171.81</v>
      </c>
      <c r="CH6" s="36">
        <f t="shared" si="9"/>
        <v>171.67</v>
      </c>
      <c r="CI6" s="36">
        <f t="shared" si="9"/>
        <v>173.67</v>
      </c>
      <c r="CJ6" s="36">
        <f t="shared" si="9"/>
        <v>171.13</v>
      </c>
      <c r="CK6" s="35" t="str">
        <f>IF(CK7="","",IF(CK7="-","【-】","【"&amp;SUBSTITUTE(TEXT(CK7,"#,##0.00"),"-","△")&amp;"】"))</f>
        <v>【166.40】</v>
      </c>
      <c r="CL6" s="36">
        <f>IF(CL7="",NA(),CL7)</f>
        <v>77.599999999999994</v>
      </c>
      <c r="CM6" s="36">
        <f t="shared" ref="CM6:CU6" si="10">IF(CM7="",NA(),CM7)</f>
        <v>79.180000000000007</v>
      </c>
      <c r="CN6" s="36">
        <f t="shared" si="10"/>
        <v>78.28</v>
      </c>
      <c r="CO6" s="36">
        <f t="shared" si="10"/>
        <v>77.98</v>
      </c>
      <c r="CP6" s="36">
        <f t="shared" si="10"/>
        <v>78.63</v>
      </c>
      <c r="CQ6" s="36">
        <f t="shared" si="10"/>
        <v>59.01</v>
      </c>
      <c r="CR6" s="36">
        <f t="shared" si="10"/>
        <v>60.03</v>
      </c>
      <c r="CS6" s="36">
        <f t="shared" si="10"/>
        <v>59.74</v>
      </c>
      <c r="CT6" s="36">
        <f t="shared" si="10"/>
        <v>59.67</v>
      </c>
      <c r="CU6" s="36">
        <f t="shared" si="10"/>
        <v>60.12</v>
      </c>
      <c r="CV6" s="35" t="str">
        <f>IF(CV7="","",IF(CV7="-","【-】","【"&amp;SUBSTITUTE(TEXT(CV7,"#,##0.00"),"-","△")&amp;"】"))</f>
        <v>【60.69】</v>
      </c>
      <c r="CW6" s="36">
        <f>IF(CW7="",NA(),CW7)</f>
        <v>95.86</v>
      </c>
      <c r="CX6" s="36">
        <f t="shared" ref="CX6:DF6" si="11">IF(CX7="",NA(),CX7)</f>
        <v>94.87</v>
      </c>
      <c r="CY6" s="36">
        <f t="shared" si="11"/>
        <v>95.4</v>
      </c>
      <c r="CZ6" s="36">
        <f t="shared" si="11"/>
        <v>95.91</v>
      </c>
      <c r="DA6" s="36">
        <f t="shared" si="11"/>
        <v>94.38</v>
      </c>
      <c r="DB6" s="36">
        <f t="shared" si="11"/>
        <v>85.37</v>
      </c>
      <c r="DC6" s="36">
        <f t="shared" si="11"/>
        <v>84.81</v>
      </c>
      <c r="DD6" s="36">
        <f t="shared" si="11"/>
        <v>84.8</v>
      </c>
      <c r="DE6" s="36">
        <f t="shared" si="11"/>
        <v>84.6</v>
      </c>
      <c r="DF6" s="36">
        <f t="shared" si="11"/>
        <v>84.24</v>
      </c>
      <c r="DG6" s="35" t="str">
        <f>IF(DG7="","",IF(DG7="-","【-】","【"&amp;SUBSTITUTE(TEXT(DG7,"#,##0.00"),"-","△")&amp;"】"))</f>
        <v>【89.82】</v>
      </c>
      <c r="DH6" s="36">
        <f>IF(DH7="",NA(),DH7)</f>
        <v>54.62</v>
      </c>
      <c r="DI6" s="36">
        <f t="shared" ref="DI6:DQ6" si="12">IF(DI7="",NA(),DI7)</f>
        <v>52.33</v>
      </c>
      <c r="DJ6" s="36">
        <f t="shared" si="12"/>
        <v>51.95</v>
      </c>
      <c r="DK6" s="36">
        <f t="shared" si="12"/>
        <v>50.49</v>
      </c>
      <c r="DL6" s="36">
        <f t="shared" si="12"/>
        <v>51</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5">
        <f t="shared" ref="DT6:EB6" si="13">IF(DT7="",NA(),DT7)</f>
        <v>0</v>
      </c>
      <c r="DU6" s="35">
        <f t="shared" si="13"/>
        <v>0</v>
      </c>
      <c r="DV6" s="35">
        <f t="shared" si="13"/>
        <v>0</v>
      </c>
      <c r="DW6" s="35">
        <f t="shared" si="13"/>
        <v>0</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6">
        <f t="shared" ref="EE6:EM6" si="14">IF(EE7="",NA(),EE7)</f>
        <v>0.95</v>
      </c>
      <c r="EF6" s="36">
        <f t="shared" si="14"/>
        <v>0.33</v>
      </c>
      <c r="EG6" s="36">
        <f t="shared" si="14"/>
        <v>0.14000000000000001</v>
      </c>
      <c r="EH6" s="36">
        <f t="shared" si="14"/>
        <v>0.16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473243</v>
      </c>
      <c r="D7" s="38">
        <v>46</v>
      </c>
      <c r="E7" s="38">
        <v>1</v>
      </c>
      <c r="F7" s="38">
        <v>0</v>
      </c>
      <c r="G7" s="38">
        <v>1</v>
      </c>
      <c r="H7" s="38" t="s">
        <v>92</v>
      </c>
      <c r="I7" s="38" t="s">
        <v>93</v>
      </c>
      <c r="J7" s="38" t="s">
        <v>94</v>
      </c>
      <c r="K7" s="38" t="s">
        <v>95</v>
      </c>
      <c r="L7" s="38" t="s">
        <v>96</v>
      </c>
      <c r="M7" s="38" t="s">
        <v>97</v>
      </c>
      <c r="N7" s="39" t="s">
        <v>98</v>
      </c>
      <c r="O7" s="39">
        <v>96.36</v>
      </c>
      <c r="P7" s="39">
        <v>99.98</v>
      </c>
      <c r="Q7" s="39">
        <v>3304</v>
      </c>
      <c r="R7" s="39">
        <v>41642</v>
      </c>
      <c r="S7" s="39">
        <v>35.28</v>
      </c>
      <c r="T7" s="39">
        <v>1180.33</v>
      </c>
      <c r="U7" s="39">
        <v>41616</v>
      </c>
      <c r="V7" s="39">
        <v>35.28</v>
      </c>
      <c r="W7" s="39">
        <v>1179.5899999999999</v>
      </c>
      <c r="X7" s="39">
        <v>121.18</v>
      </c>
      <c r="Y7" s="39">
        <v>120.13</v>
      </c>
      <c r="Z7" s="39">
        <v>116.63</v>
      </c>
      <c r="AA7" s="39">
        <v>117.69</v>
      </c>
      <c r="AB7" s="39">
        <v>103.62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833.77</v>
      </c>
      <c r="AU7" s="39">
        <v>868.8</v>
      </c>
      <c r="AV7" s="39">
        <v>772.35</v>
      </c>
      <c r="AW7" s="39">
        <v>836.22</v>
      </c>
      <c r="AX7" s="39">
        <v>749.02</v>
      </c>
      <c r="AY7" s="39">
        <v>377.63</v>
      </c>
      <c r="AZ7" s="39">
        <v>357.34</v>
      </c>
      <c r="BA7" s="39">
        <v>366.03</v>
      </c>
      <c r="BB7" s="39">
        <v>365.18</v>
      </c>
      <c r="BC7" s="39">
        <v>327.77</v>
      </c>
      <c r="BD7" s="39">
        <v>260.31</v>
      </c>
      <c r="BE7" s="39">
        <v>2.48</v>
      </c>
      <c r="BF7" s="39">
        <v>2.14</v>
      </c>
      <c r="BG7" s="39">
        <v>1.82</v>
      </c>
      <c r="BH7" s="39">
        <v>1.48</v>
      </c>
      <c r="BI7" s="39">
        <v>1.23</v>
      </c>
      <c r="BJ7" s="39">
        <v>364.71</v>
      </c>
      <c r="BK7" s="39">
        <v>373.69</v>
      </c>
      <c r="BL7" s="39">
        <v>370.12</v>
      </c>
      <c r="BM7" s="39">
        <v>371.65</v>
      </c>
      <c r="BN7" s="39">
        <v>397.1</v>
      </c>
      <c r="BO7" s="39">
        <v>275.67</v>
      </c>
      <c r="BP7" s="39">
        <v>119.92</v>
      </c>
      <c r="BQ7" s="39">
        <v>117.71</v>
      </c>
      <c r="BR7" s="39">
        <v>116.36</v>
      </c>
      <c r="BS7" s="39">
        <v>117.16</v>
      </c>
      <c r="BT7" s="39">
        <v>102.9</v>
      </c>
      <c r="BU7" s="39">
        <v>100.65</v>
      </c>
      <c r="BV7" s="39">
        <v>99.87</v>
      </c>
      <c r="BW7" s="39">
        <v>100.42</v>
      </c>
      <c r="BX7" s="39">
        <v>98.77</v>
      </c>
      <c r="BY7" s="39">
        <v>95.79</v>
      </c>
      <c r="BZ7" s="39">
        <v>100.05</v>
      </c>
      <c r="CA7" s="39">
        <v>151.03</v>
      </c>
      <c r="CB7" s="39">
        <v>153.99</v>
      </c>
      <c r="CC7" s="39">
        <v>155.82</v>
      </c>
      <c r="CD7" s="39">
        <v>154.41</v>
      </c>
      <c r="CE7" s="39">
        <v>164.19</v>
      </c>
      <c r="CF7" s="39">
        <v>170.19</v>
      </c>
      <c r="CG7" s="39">
        <v>171.81</v>
      </c>
      <c r="CH7" s="39">
        <v>171.67</v>
      </c>
      <c r="CI7" s="39">
        <v>173.67</v>
      </c>
      <c r="CJ7" s="39">
        <v>171.13</v>
      </c>
      <c r="CK7" s="39">
        <v>166.4</v>
      </c>
      <c r="CL7" s="39">
        <v>77.599999999999994</v>
      </c>
      <c r="CM7" s="39">
        <v>79.180000000000007</v>
      </c>
      <c r="CN7" s="39">
        <v>78.28</v>
      </c>
      <c r="CO7" s="39">
        <v>77.98</v>
      </c>
      <c r="CP7" s="39">
        <v>78.63</v>
      </c>
      <c r="CQ7" s="39">
        <v>59.01</v>
      </c>
      <c r="CR7" s="39">
        <v>60.03</v>
      </c>
      <c r="CS7" s="39">
        <v>59.74</v>
      </c>
      <c r="CT7" s="39">
        <v>59.67</v>
      </c>
      <c r="CU7" s="39">
        <v>60.12</v>
      </c>
      <c r="CV7" s="39">
        <v>60.69</v>
      </c>
      <c r="CW7" s="39">
        <v>95.86</v>
      </c>
      <c r="CX7" s="39">
        <v>94.87</v>
      </c>
      <c r="CY7" s="39">
        <v>95.4</v>
      </c>
      <c r="CZ7" s="39">
        <v>95.91</v>
      </c>
      <c r="DA7" s="39">
        <v>94.38</v>
      </c>
      <c r="DB7" s="39">
        <v>85.37</v>
      </c>
      <c r="DC7" s="39">
        <v>84.81</v>
      </c>
      <c r="DD7" s="39">
        <v>84.8</v>
      </c>
      <c r="DE7" s="39">
        <v>84.6</v>
      </c>
      <c r="DF7" s="39">
        <v>84.24</v>
      </c>
      <c r="DG7" s="39">
        <v>89.82</v>
      </c>
      <c r="DH7" s="39">
        <v>54.62</v>
      </c>
      <c r="DI7" s="39">
        <v>52.33</v>
      </c>
      <c r="DJ7" s="39">
        <v>51.95</v>
      </c>
      <c r="DK7" s="39">
        <v>50.49</v>
      </c>
      <c r="DL7" s="39">
        <v>51</v>
      </c>
      <c r="DM7" s="39">
        <v>46.9</v>
      </c>
      <c r="DN7" s="39">
        <v>47.28</v>
      </c>
      <c r="DO7" s="39">
        <v>47.66</v>
      </c>
      <c r="DP7" s="39">
        <v>48.17</v>
      </c>
      <c r="DQ7" s="39">
        <v>48.83</v>
      </c>
      <c r="DR7" s="39">
        <v>50.19</v>
      </c>
      <c r="DS7" s="39">
        <v>0</v>
      </c>
      <c r="DT7" s="39">
        <v>0</v>
      </c>
      <c r="DU7" s="39">
        <v>0</v>
      </c>
      <c r="DV7" s="39">
        <v>0</v>
      </c>
      <c r="DW7" s="39">
        <v>0</v>
      </c>
      <c r="DX7" s="39">
        <v>12.03</v>
      </c>
      <c r="DY7" s="39">
        <v>12.19</v>
      </c>
      <c r="DZ7" s="39">
        <v>15.1</v>
      </c>
      <c r="EA7" s="39">
        <v>17.12</v>
      </c>
      <c r="EB7" s="39">
        <v>18.18</v>
      </c>
      <c r="EC7" s="39">
        <v>20.63</v>
      </c>
      <c r="ED7" s="39">
        <v>0</v>
      </c>
      <c r="EE7" s="39">
        <v>0.95</v>
      </c>
      <c r="EF7" s="39">
        <v>0.33</v>
      </c>
      <c r="EG7" s="39">
        <v>0.14000000000000001</v>
      </c>
      <c r="EH7" s="39">
        <v>0.16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2022-01-27T02:45:48Z</cp:lastPrinted>
  <dcterms:created xsi:type="dcterms:W3CDTF">2021-12-03T07:00:16Z</dcterms:created>
  <dcterms:modified xsi:type="dcterms:W3CDTF">2022-01-27T02:45:48Z</dcterms:modified>
  <cp:category/>
</cp:coreProperties>
</file>