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JMK1743\Desktop\公営企業に係る経営比較分析表（令和２年度決算）の分析\【経営比較分析表】2020_473146_46_010\"/>
    </mc:Choice>
  </mc:AlternateContent>
  <workbookProtection workbookAlgorithmName="SHA-512" workbookHashValue="NIUbJ6uSiI7dS4eA5TcA5wOSmLqMkxjzxOjmISKNbKW5RB+KtQkgVJaQQQW0jZfmpobjWq9VxEWVowSsw2HlDw==" workbookSaltValue="IrLmIkvWn2dd5YcxprSSG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<sst xmlns="http://schemas.openxmlformats.org/spreadsheetml/2006/main" count="228" uniqueCount="116">
  <si>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</si>
  <si>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</si>
  <si>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</si>
  <si>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</si>
  <si>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</si>
  <si>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</si>
  <si>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</si>
  <si>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</si>
  <si>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</si>
  <si>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</si>
  <si>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</si>
  <si>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</si>
  <si>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</si>
  <si>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</si>
  <si>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</si>
  <si>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</si>
  <si>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</si>
  <si>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</si>
  <si>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</si>
  <si>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</si>
  <si>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</si>
  <si>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</si>
  <si>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</si>
  <si>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</si>
  <si>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</si>
  <si>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</si>
  <si>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</si>
  <si>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</si>
  <si>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</si>
  <si>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</si>
  <si>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</si>
  <si>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</si>
  <si>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</si>
  <si>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</si>
  <si>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</si>
  <si>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</si>
  <si>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</si>
  <si>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</si>
  <si>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</si>
  <si>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</si>
  <si>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</si>
  <si>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</si>
  <si>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</si>
  <si>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</si>
  <si>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</si>
  <si>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</si>
  <si>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</si>
  <si>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</si>
  <si>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</si>
  <si>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</si>
  <si>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</si>
  <si>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</si>
  <si>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</si>
  <si>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</si>
  <si>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</si>
  <si>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</si>
  <si>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</si>
  <si>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</si>
  <si>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</si>
  <si>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</si>
  <si>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</si>
  <si>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</si>
  <si>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</si>
  <si>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</si>
  <si>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</si>
  <si>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</si>
  <si>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</si>
  <si>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</si>
  <si>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</si>
  <si>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</si>
  <si>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</si>
  <si>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</si>
  <si>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</si>
  <si>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</si>
  <si>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</si>
  <si>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</si>
  <si>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</si>
  <si>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</si>
  <si>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</si>
  <si>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</si>
  <si>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</si>
  <si>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</si>
  <si>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</si>
  <si>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</si>
  <si>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</si>
  <si>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</si>
  <si>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</si>
  <si>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</si>
  <si>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</si>
  <si>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</si>
  <si>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</si>
  <si>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</si>
  <si>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</si>
  <si>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金武町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</si>
  <si>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</si>
  <si>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</si>
  <si>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</si>
  <si>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</si>
  <si>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</si>
  <si>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</si>
  <si>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</si>
  <si>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</si>
  <si>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</si>
  <si>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</si>
  <si>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</si>
  <si>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</si>
  <si>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</si>
  <si>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</si>
  <si>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</si>
  <si>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</si>
  <si>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</si>
  <si>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</si>
  <si>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</si>
  <si>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①有形固定資産減価償却率は53.47％で令和２年度全国平均とほぼ同率の償却率であります。
　②③については管路管理がされていないため未表
示であります。</t>
    <phoneticPr fontId="4"/>
  </si>
  <si>
    <t>　経営面では経常収支比率の悪化傾向であったが、
令和元年11月分から水道料金の改定を含め、消費税の転嫁により経常収支比率の改善を図ることで、経営改善が見えてきたところであります。
　令和２年度作成のアセットマネジメント及び経営戦略を活用し、施設経年管理等を行うことで老朽化していく施設の改良に必要な補填財源の確保を図り、安心安全な水道水の安定供給と健全経営を目指してまいります。</t>
    <rPh sb="75" eb="76">
      <t>ミ</t>
    </rPh>
    <rPh sb="126" eb="127">
      <t>トウ</t>
    </rPh>
    <phoneticPr fontId="4"/>
  </si>
  <si>
    <t>①令和元年度から黒字に転じております。この主な要因は令和元年11月分から水道料金の改定により経営収支比率が上がり、経営の改善が図られたことが挙げられます。
②累積欠損額は発生しておらず概ね健全な経営であ
ります。
③流動比率は当該値が示しているように、若干減少しておりますが、これは令和元年度に受けた国庫補助金を繰越しすることで令和２年度の前受金が発生したことによるものであります。他団体と比較し流動比率が大きいのは現金預金を多く有しているため短期的な債務に対する支払い能力は健全な状態にある。
④企業債は平成12年度以降起債が無いため類似団体
に比較し低く推移しています。
⑤料金回収率は前年度より若干減少しておりますが、この主な要因は新型コロナウイルス感染症拡大防止に伴う経済対策として、家庭用及び営業用の水道料金の令和2年5月検針分から7月検針分までの３か月分について全額免除したことによるものであります。
⑥給水原価は類似団体近くで推移している。
⑦施設利用率は65.2％で類似団体に比べ若干高く、
効率的に施設が稼働していることが確認できる。
⑧有収率は89％前後であり、令和２年度全国平均に近い数値である。</t>
    <rPh sb="1" eb="3">
      <t>レイワ</t>
    </rPh>
    <rPh sb="3" eb="5">
      <t>ガンネン</t>
    </rPh>
    <rPh sb="8" eb="9">
      <t>クロ</t>
    </rPh>
    <rPh sb="11" eb="12">
      <t>テン</t>
    </rPh>
    <rPh sb="63" eb="64">
      <t>ハカ</t>
    </rPh>
    <rPh sb="70" eb="71">
      <t>ア</t>
    </rPh>
    <rPh sb="210" eb="212">
      <t>ヨキン</t>
    </rPh>
    <rPh sb="213" eb="214">
      <t>オオ</t>
    </rPh>
    <rPh sb="215" eb="216">
      <t>ユウ</t>
    </rPh>
    <rPh sb="420" eb="422">
      <t>スイイ</t>
    </rPh>
    <rPh sb="491" eb="493">
      <t>レイワ</t>
    </rPh>
    <rPh sb="495" eb="496">
      <t>ド</t>
    </rPh>
    <rPh sb="496" eb="498">
      <t>ゼンコク</t>
    </rPh>
    <rPh sb="498" eb="500">
      <t>ヘイキン</t>
    </rPh>
    <rPh sb="501" eb="502">
      <t>チカ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</si>
</sst>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65-4C85-B234-75CD3703BC9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6065-4C85-B234-75CD3703BC9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53.32</c:v>
                </c:pt>
                <c:pt idx="1">
                  <c:v>55.66</c:v>
                </c:pt>
                <c:pt idx="2">
                  <c:v>64.84</c:v>
                </c:pt>
                <c:pt idx="3">
                  <c:v>64.05</c:v>
                </c:pt>
                <c:pt idx="4">
                  <c:v>65.2</c:v>
                </c:pt>
              </c:numCache>
            </c:numRef>
          </c:val>
          <c:extLst>
            <c:ext xmlns:c16="http://schemas.microsoft.com/office/drawing/2014/chart" uri="{C3380CC4-5D6E-409C-BE32-E72D297353CC}">
              <c16:uniqueId val="{00000000-3A34-44EE-93A2-53AFD96E465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3A34-44EE-93A2-53AFD96E465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91.31</c:v>
                </c:pt>
                <c:pt idx="1">
                  <c:v>91.2</c:v>
                </c:pt>
                <c:pt idx="2">
                  <c:v>89.39</c:v>
                </c:pt>
                <c:pt idx="3">
                  <c:v>88.6</c:v>
                </c:pt>
                <c:pt idx="4">
                  <c:v>88.74</c:v>
                </c:pt>
              </c:numCache>
            </c:numRef>
          </c:val>
          <c:extLst>
            <c:ext xmlns:c16="http://schemas.microsoft.com/office/drawing/2014/chart" uri="{C3380CC4-5D6E-409C-BE32-E72D297353CC}">
              <c16:uniqueId val="{00000000-3B27-4CE2-B6F1-109BD58D2B8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3B27-4CE2-B6F1-109BD58D2B8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101.94</c:v>
                </c:pt>
                <c:pt idx="1">
                  <c:v>103.88</c:v>
                </c:pt>
                <c:pt idx="2">
                  <c:v>98.11</c:v>
                </c:pt>
                <c:pt idx="3">
                  <c:v>105.31</c:v>
                </c:pt>
                <c:pt idx="4">
                  <c:v>107.42</c:v>
                </c:pt>
              </c:numCache>
            </c:numRef>
          </c:val>
          <c:extLst>
            <c:ext xmlns:c16="http://schemas.microsoft.com/office/drawing/2014/chart" uri="{C3380CC4-5D6E-409C-BE32-E72D297353CC}">
              <c16:uniqueId val="{00000000-5314-4662-8ACB-6E186759588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5314-4662-8ACB-6E186759588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48.58</c:v>
                </c:pt>
                <c:pt idx="1">
                  <c:v>45.85</c:v>
                </c:pt>
                <c:pt idx="2">
                  <c:v>48.44</c:v>
                </c:pt>
                <c:pt idx="3">
                  <c:v>50.58</c:v>
                </c:pt>
                <c:pt idx="4">
                  <c:v>53.47</c:v>
                </c:pt>
              </c:numCache>
            </c:numRef>
          </c:val>
          <c:extLst>
            <c:ext xmlns:c16="http://schemas.microsoft.com/office/drawing/2014/chart" uri="{C3380CC4-5D6E-409C-BE32-E72D297353CC}">
              <c16:uniqueId val="{00000000-296A-4D93-80CF-C9FA47D06FF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296A-4D93-80CF-C9FA47D06FF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A9-4D2F-8DA2-A45942B243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86A9-4D2F-8DA2-A45942B243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7B-41C0-9DFF-51FB6676A0B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B77B-41C0-9DFF-51FB6676A0B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784.05</c:v>
                </c:pt>
                <c:pt idx="1">
                  <c:v>510.75</c:v>
                </c:pt>
                <c:pt idx="2">
                  <c:v>748.34</c:v>
                </c:pt>
                <c:pt idx="3">
                  <c:v>956.55</c:v>
                </c:pt>
                <c:pt idx="4">
                  <c:v>577.79999999999995</c:v>
                </c:pt>
              </c:numCache>
            </c:numRef>
          </c:val>
          <c:extLst>
            <c:ext xmlns:c16="http://schemas.microsoft.com/office/drawing/2014/chart" uri="{C3380CC4-5D6E-409C-BE32-E72D297353CC}">
              <c16:uniqueId val="{00000000-240B-4F66-BEA9-462F2E42FA2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240B-4F66-BEA9-462F2E42FA2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84.67</c:v>
                </c:pt>
                <c:pt idx="1">
                  <c:v>70.63</c:v>
                </c:pt>
                <c:pt idx="2">
                  <c:v>61.18</c:v>
                </c:pt>
                <c:pt idx="3">
                  <c:v>50.61</c:v>
                </c:pt>
                <c:pt idx="4">
                  <c:v>40.35</c:v>
                </c:pt>
              </c:numCache>
            </c:numRef>
          </c:val>
          <c:extLst>
            <c:ext xmlns:c16="http://schemas.microsoft.com/office/drawing/2014/chart" uri="{C3380CC4-5D6E-409C-BE32-E72D297353CC}">
              <c16:uniqueId val="{00000000-E818-4445-8BCE-406B3E0A452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E818-4445-8BCE-406B3E0A452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97.83</c:v>
                </c:pt>
                <c:pt idx="1">
                  <c:v>100.28</c:v>
                </c:pt>
                <c:pt idx="2">
                  <c:v>93.85</c:v>
                </c:pt>
                <c:pt idx="3">
                  <c:v>101.72</c:v>
                </c:pt>
                <c:pt idx="4">
                  <c:v>98.54</c:v>
                </c:pt>
              </c:numCache>
            </c:numRef>
          </c:val>
          <c:extLst>
            <c:ext xmlns:c16="http://schemas.microsoft.com/office/drawing/2014/chart" uri="{C3380CC4-5D6E-409C-BE32-E72D297353CC}">
              <c16:uniqueId val="{00000000-14DF-48FB-B068-1E958141F14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14DF-48FB-B068-1E958141F14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153.13999999999999</c:v>
                </c:pt>
                <c:pt idx="1">
                  <c:v>153.66999999999999</c:v>
                </c:pt>
                <c:pt idx="2">
                  <c:v>166.96</c:v>
                </c:pt>
                <c:pt idx="3">
                  <c:v>162.53</c:v>
                </c:pt>
                <c:pt idx="4">
                  <c:v>171.18</c:v>
                </c:pt>
              </c:numCache>
            </c:numRef>
          </c:val>
          <c:extLst>
            <c:ext xmlns:c16="http://schemas.microsoft.com/office/drawing/2014/chart" uri="{C3380CC4-5D6E-409C-BE32-E72D297353CC}">
              <c16:uniqueId val="{00000000-4D3D-4E94-97A1-79C3BA31930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4D3D-4E94-97A1-79C3BA31930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1" zoomScaleNormal="100" workbookViewId="0">
      <selection activeCell="BO10" sqref="BO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沖縄県　金武町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11450</v>
      </c>
      <c r="AM8" s="61"/>
      <c r="AN8" s="61"/>
      <c r="AO8" s="61"/>
      <c r="AP8" s="61"/>
      <c r="AQ8" s="61"/>
      <c r="AR8" s="61"/>
      <c r="AS8" s="61"/>
      <c r="AT8" s="52">
        <f>データ!$S$6</f>
        <v>37.840000000000003</v>
      </c>
      <c r="AU8" s="53"/>
      <c r="AV8" s="53"/>
      <c r="AW8" s="53"/>
      <c r="AX8" s="53"/>
      <c r="AY8" s="53"/>
      <c r="AZ8" s="53"/>
      <c r="BA8" s="53"/>
      <c r="BB8" s="54">
        <f>データ!$T$6</f>
        <v>302.58999999999997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92.75</v>
      </c>
      <c r="J10" s="53"/>
      <c r="K10" s="53"/>
      <c r="L10" s="53"/>
      <c r="M10" s="53"/>
      <c r="N10" s="53"/>
      <c r="O10" s="64"/>
      <c r="P10" s="54">
        <f>データ!$P$6</f>
        <v>91.06</v>
      </c>
      <c r="Q10" s="54"/>
      <c r="R10" s="54"/>
      <c r="S10" s="54"/>
      <c r="T10" s="54"/>
      <c r="U10" s="54"/>
      <c r="V10" s="54"/>
      <c r="W10" s="61">
        <f>データ!$Q$6</f>
        <v>1760</v>
      </c>
      <c r="X10" s="61"/>
      <c r="Y10" s="61"/>
      <c r="Z10" s="61"/>
      <c r="AA10" s="61"/>
      <c r="AB10" s="61"/>
      <c r="AC10" s="61"/>
      <c r="AD10" s="2"/>
      <c r="AE10" s="2"/>
      <c r="AF10" s="2"/>
      <c r="AG10" s="2"/>
      <c r="AH10" s="4"/>
      <c r="AI10" s="4"/>
      <c r="AJ10" s="4"/>
      <c r="AK10" s="4"/>
      <c r="AL10" s="61">
        <f>データ!$U$6</f>
        <v>10424</v>
      </c>
      <c r="AM10" s="61"/>
      <c r="AN10" s="61"/>
      <c r="AO10" s="61"/>
      <c r="AP10" s="61"/>
      <c r="AQ10" s="61"/>
      <c r="AR10" s="61"/>
      <c r="AS10" s="61"/>
      <c r="AT10" s="52">
        <f>データ!$V$6</f>
        <v>14.6</v>
      </c>
      <c r="AU10" s="53"/>
      <c r="AV10" s="53"/>
      <c r="AW10" s="53"/>
      <c r="AX10" s="53"/>
      <c r="AY10" s="53"/>
      <c r="AZ10" s="53"/>
      <c r="BA10" s="53"/>
      <c r="BB10" s="54">
        <f>データ!$W$6</f>
        <v>713.97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115</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113</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2qh4urVcRnXz9ic9/7xma53vX9qY5F15lgI1XGaegOXBh6Jz3WKPIuGxMeoHkrcl1VA3PAICPBMGcscgn7kMA==" saltValue="ofrS4yzrZpYn/w9syhY6Y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473146</v>
      </c>
      <c r="D6" s="34">
        <f t="shared" si="3"/>
        <v>46</v>
      </c>
      <c r="E6" s="34">
        <f t="shared" si="3"/>
        <v>1</v>
      </c>
      <c r="F6" s="34">
        <f t="shared" si="3"/>
        <v>0</v>
      </c>
      <c r="G6" s="34">
        <f t="shared" si="3"/>
        <v>1</v>
      </c>
      <c r="H6" s="34" t="str">
        <f t="shared" si="3"/>
        <v>沖縄県　金武町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92.75</v>
      </c>
      <c r="P6" s="35">
        <f t="shared" si="3"/>
        <v>91.06</v>
      </c>
      <c r="Q6" s="35">
        <f t="shared" si="3"/>
        <v>1760</v>
      </c>
      <c r="R6" s="35">
        <f t="shared" si="3"/>
        <v>11450</v>
      </c>
      <c r="S6" s="35">
        <f t="shared" si="3"/>
        <v>37.840000000000003</v>
      </c>
      <c r="T6" s="35">
        <f t="shared" si="3"/>
        <v>302.58999999999997</v>
      </c>
      <c r="U6" s="35">
        <f t="shared" si="3"/>
        <v>10424</v>
      </c>
      <c r="V6" s="35">
        <f t="shared" si="3"/>
        <v>14.6</v>
      </c>
      <c r="W6" s="35">
        <f t="shared" si="3"/>
        <v>713.97</v>
      </c>
      <c r="X6" s="36">
        <f>IF(X7="",NA(),X7)</f>
        <v>101.94</v>
      </c>
      <c r="Y6" s="36">
        <f t="shared" ref="Y6:AG6" si="4">IF(Y7="",NA(),Y7)</f>
        <v>103.88</v>
      </c>
      <c r="Z6" s="36">
        <f t="shared" si="4"/>
        <v>98.11</v>
      </c>
      <c r="AA6" s="36">
        <f t="shared" si="4"/>
        <v>105.31</v>
      </c>
      <c r="AB6" s="36">
        <f t="shared" si="4"/>
        <v>107.42</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784.05</v>
      </c>
      <c r="AU6" s="36">
        <f t="shared" ref="AU6:BC6" si="6">IF(AU7="",NA(),AU7)</f>
        <v>510.75</v>
      </c>
      <c r="AV6" s="36">
        <f t="shared" si="6"/>
        <v>748.34</v>
      </c>
      <c r="AW6" s="36">
        <f t="shared" si="6"/>
        <v>956.55</v>
      </c>
      <c r="AX6" s="36">
        <f t="shared" si="6"/>
        <v>577.79999999999995</v>
      </c>
      <c r="AY6" s="36">
        <f t="shared" si="6"/>
        <v>388.67</v>
      </c>
      <c r="AZ6" s="36">
        <f t="shared" si="6"/>
        <v>355.27</v>
      </c>
      <c r="BA6" s="36">
        <f t="shared" si="6"/>
        <v>359.7</v>
      </c>
      <c r="BB6" s="36">
        <f t="shared" si="6"/>
        <v>362.93</v>
      </c>
      <c r="BC6" s="36">
        <f t="shared" si="6"/>
        <v>371.81</v>
      </c>
      <c r="BD6" s="35" t="str">
        <f>IF(BD7="","",IF(BD7="-","【-】","【"&amp;SUBSTITUTE(TEXT(BD7,"#,##0.00"),"-","△")&amp;"】"))</f>
        <v>【260.31】</v>
      </c>
      <c r="BE6" s="36">
        <f>IF(BE7="",NA(),BE7)</f>
        <v>84.67</v>
      </c>
      <c r="BF6" s="36">
        <f t="shared" ref="BF6:BN6" si="7">IF(BF7="",NA(),BF7)</f>
        <v>70.63</v>
      </c>
      <c r="BG6" s="36">
        <f t="shared" si="7"/>
        <v>61.18</v>
      </c>
      <c r="BH6" s="36">
        <f t="shared" si="7"/>
        <v>50.61</v>
      </c>
      <c r="BI6" s="36">
        <f t="shared" si="7"/>
        <v>40.35</v>
      </c>
      <c r="BJ6" s="36">
        <f t="shared" si="7"/>
        <v>422.5</v>
      </c>
      <c r="BK6" s="36">
        <f t="shared" si="7"/>
        <v>458.27</v>
      </c>
      <c r="BL6" s="36">
        <f t="shared" si="7"/>
        <v>447.01</v>
      </c>
      <c r="BM6" s="36">
        <f t="shared" si="7"/>
        <v>439.05</v>
      </c>
      <c r="BN6" s="36">
        <f t="shared" si="7"/>
        <v>465.85</v>
      </c>
      <c r="BO6" s="35" t="str">
        <f>IF(BO7="","",IF(BO7="-","【-】","【"&amp;SUBSTITUTE(TEXT(BO7,"#,##0.00"),"-","△")&amp;"】"))</f>
        <v>【275.67】</v>
      </c>
      <c r="BP6" s="36">
        <f>IF(BP7="",NA(),BP7)</f>
        <v>97.83</v>
      </c>
      <c r="BQ6" s="36">
        <f t="shared" ref="BQ6:BY6" si="8">IF(BQ7="",NA(),BQ7)</f>
        <v>100.28</v>
      </c>
      <c r="BR6" s="36">
        <f t="shared" si="8"/>
        <v>93.85</v>
      </c>
      <c r="BS6" s="36">
        <f t="shared" si="8"/>
        <v>101.72</v>
      </c>
      <c r="BT6" s="36">
        <f t="shared" si="8"/>
        <v>98.54</v>
      </c>
      <c r="BU6" s="36">
        <f t="shared" si="8"/>
        <v>101.64</v>
      </c>
      <c r="BV6" s="36">
        <f t="shared" si="8"/>
        <v>96.77</v>
      </c>
      <c r="BW6" s="36">
        <f t="shared" si="8"/>
        <v>95.81</v>
      </c>
      <c r="BX6" s="36">
        <f t="shared" si="8"/>
        <v>95.26</v>
      </c>
      <c r="BY6" s="36">
        <f t="shared" si="8"/>
        <v>92.39</v>
      </c>
      <c r="BZ6" s="35" t="str">
        <f>IF(BZ7="","",IF(BZ7="-","【-】","【"&amp;SUBSTITUTE(TEXT(BZ7,"#,##0.00"),"-","△")&amp;"】"))</f>
        <v>【100.05】</v>
      </c>
      <c r="CA6" s="36">
        <f>IF(CA7="",NA(),CA7)</f>
        <v>153.13999999999999</v>
      </c>
      <c r="CB6" s="36">
        <f t="shared" ref="CB6:CJ6" si="9">IF(CB7="",NA(),CB7)</f>
        <v>153.66999999999999</v>
      </c>
      <c r="CC6" s="36">
        <f t="shared" si="9"/>
        <v>166.96</v>
      </c>
      <c r="CD6" s="36">
        <f t="shared" si="9"/>
        <v>162.53</v>
      </c>
      <c r="CE6" s="36">
        <f t="shared" si="9"/>
        <v>171.18</v>
      </c>
      <c r="CF6" s="36">
        <f t="shared" si="9"/>
        <v>179.16</v>
      </c>
      <c r="CG6" s="36">
        <f t="shared" si="9"/>
        <v>187.18</v>
      </c>
      <c r="CH6" s="36">
        <f t="shared" si="9"/>
        <v>189.58</v>
      </c>
      <c r="CI6" s="36">
        <f t="shared" si="9"/>
        <v>192.82</v>
      </c>
      <c r="CJ6" s="36">
        <f t="shared" si="9"/>
        <v>192.98</v>
      </c>
      <c r="CK6" s="35" t="str">
        <f>IF(CK7="","",IF(CK7="-","【-】","【"&amp;SUBSTITUTE(TEXT(CK7,"#,##0.00"),"-","△")&amp;"】"))</f>
        <v>【166.40】</v>
      </c>
      <c r="CL6" s="36">
        <f>IF(CL7="",NA(),CL7)</f>
        <v>53.32</v>
      </c>
      <c r="CM6" s="36">
        <f t="shared" ref="CM6:CU6" si="10">IF(CM7="",NA(),CM7)</f>
        <v>55.66</v>
      </c>
      <c r="CN6" s="36">
        <f t="shared" si="10"/>
        <v>64.84</v>
      </c>
      <c r="CO6" s="36">
        <f t="shared" si="10"/>
        <v>64.05</v>
      </c>
      <c r="CP6" s="36">
        <f t="shared" si="10"/>
        <v>65.2</v>
      </c>
      <c r="CQ6" s="36">
        <f t="shared" si="10"/>
        <v>54.24</v>
      </c>
      <c r="CR6" s="36">
        <f t="shared" si="10"/>
        <v>55.88</v>
      </c>
      <c r="CS6" s="36">
        <f t="shared" si="10"/>
        <v>55.22</v>
      </c>
      <c r="CT6" s="36">
        <f t="shared" si="10"/>
        <v>54.05</v>
      </c>
      <c r="CU6" s="36">
        <f t="shared" si="10"/>
        <v>54.43</v>
      </c>
      <c r="CV6" s="35" t="str">
        <f>IF(CV7="","",IF(CV7="-","【-】","【"&amp;SUBSTITUTE(TEXT(CV7,"#,##0.00"),"-","△")&amp;"】"))</f>
        <v>【60.69】</v>
      </c>
      <c r="CW6" s="36">
        <f>IF(CW7="",NA(),CW7)</f>
        <v>91.31</v>
      </c>
      <c r="CX6" s="36">
        <f t="shared" ref="CX6:DF6" si="11">IF(CX7="",NA(),CX7)</f>
        <v>91.2</v>
      </c>
      <c r="CY6" s="36">
        <f t="shared" si="11"/>
        <v>89.39</v>
      </c>
      <c r="CZ6" s="36">
        <f t="shared" si="11"/>
        <v>88.6</v>
      </c>
      <c r="DA6" s="36">
        <f t="shared" si="11"/>
        <v>88.74</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48.58</v>
      </c>
      <c r="DI6" s="36">
        <f t="shared" ref="DI6:DQ6" si="12">IF(DI7="",NA(),DI7)</f>
        <v>45.85</v>
      </c>
      <c r="DJ6" s="36">
        <f t="shared" si="12"/>
        <v>48.44</v>
      </c>
      <c r="DK6" s="36">
        <f t="shared" si="12"/>
        <v>50.58</v>
      </c>
      <c r="DL6" s="36">
        <f t="shared" si="12"/>
        <v>53.47</v>
      </c>
      <c r="DM6" s="36">
        <f t="shared" si="12"/>
        <v>48.14</v>
      </c>
      <c r="DN6" s="36">
        <f t="shared" si="12"/>
        <v>46.61</v>
      </c>
      <c r="DO6" s="36">
        <f t="shared" si="12"/>
        <v>47.97</v>
      </c>
      <c r="DP6" s="36">
        <f t="shared" si="12"/>
        <v>49.12</v>
      </c>
      <c r="DQ6" s="36">
        <f t="shared" si="12"/>
        <v>49.39</v>
      </c>
      <c r="DR6" s="35" t="str">
        <f>IF(DR7="","",IF(DR7="-","【-】","【"&amp;SUBSTITUTE(TEXT(DR7,"#,##0.00"),"-","△")&amp;"】"))</f>
        <v>【50.19】</v>
      </c>
      <c r="DS6" s="35">
        <f>IF(DS7="",NA(),DS7)</f>
        <v>0</v>
      </c>
      <c r="DT6" s="35">
        <f t="shared" ref="DT6:EB6" si="13">IF(DT7="",NA(),DT7)</f>
        <v>0</v>
      </c>
      <c r="DU6" s="35">
        <f t="shared" si="13"/>
        <v>0</v>
      </c>
      <c r="DV6" s="35">
        <f t="shared" si="13"/>
        <v>0</v>
      </c>
      <c r="DW6" s="35">
        <f t="shared" si="13"/>
        <v>0</v>
      </c>
      <c r="DX6" s="36">
        <f t="shared" si="13"/>
        <v>11.13</v>
      </c>
      <c r="DY6" s="36">
        <f t="shared" si="13"/>
        <v>10.84</v>
      </c>
      <c r="DZ6" s="36">
        <f t="shared" si="13"/>
        <v>15.33</v>
      </c>
      <c r="EA6" s="36">
        <f t="shared" si="13"/>
        <v>16.760000000000002</v>
      </c>
      <c r="EB6" s="36">
        <f t="shared" si="13"/>
        <v>18.57</v>
      </c>
      <c r="EC6" s="35" t="str">
        <f>IF(EC7="","",IF(EC7="-","【-】","【"&amp;SUBSTITUTE(TEXT(EC7,"#,##0.00"),"-","△")&amp;"】"))</f>
        <v>【20.63】</v>
      </c>
      <c r="ED6" s="35">
        <f>IF(ED7="",NA(),ED7)</f>
        <v>0</v>
      </c>
      <c r="EE6" s="35">
        <f t="shared" ref="EE6:EM6" si="14">IF(EE7="",NA(),EE7)</f>
        <v>0</v>
      </c>
      <c r="EF6" s="35">
        <f t="shared" si="14"/>
        <v>0</v>
      </c>
      <c r="EG6" s="35">
        <f t="shared" si="14"/>
        <v>0</v>
      </c>
      <c r="EH6" s="35">
        <f t="shared" si="14"/>
        <v>0</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473146</v>
      </c>
      <c r="D7" s="38">
        <v>46</v>
      </c>
      <c r="E7" s="38">
        <v>1</v>
      </c>
      <c r="F7" s="38">
        <v>0</v>
      </c>
      <c r="G7" s="38">
        <v>1</v>
      </c>
      <c r="H7" s="38" t="s">
        <v>93</v>
      </c>
      <c r="I7" s="38" t="s">
        <v>94</v>
      </c>
      <c r="J7" s="38" t="s">
        <v>95</v>
      </c>
      <c r="K7" s="38" t="s">
        <v>96</v>
      </c>
      <c r="L7" s="38" t="s">
        <v>97</v>
      </c>
      <c r="M7" s="38" t="s">
        <v>98</v>
      </c>
      <c r="N7" s="39" t="s">
        <v>99</v>
      </c>
      <c r="O7" s="39">
        <v>92.75</v>
      </c>
      <c r="P7" s="39">
        <v>91.06</v>
      </c>
      <c r="Q7" s="39">
        <v>1760</v>
      </c>
      <c r="R7" s="39">
        <v>11450</v>
      </c>
      <c r="S7" s="39">
        <v>37.840000000000003</v>
      </c>
      <c r="T7" s="39">
        <v>302.58999999999997</v>
      </c>
      <c r="U7" s="39">
        <v>10424</v>
      </c>
      <c r="V7" s="39">
        <v>14.6</v>
      </c>
      <c r="W7" s="39">
        <v>713.97</v>
      </c>
      <c r="X7" s="39">
        <v>101.94</v>
      </c>
      <c r="Y7" s="39">
        <v>103.88</v>
      </c>
      <c r="Z7" s="39">
        <v>98.11</v>
      </c>
      <c r="AA7" s="39">
        <v>105.31</v>
      </c>
      <c r="AB7" s="39">
        <v>107.42</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784.05</v>
      </c>
      <c r="AU7" s="39">
        <v>510.75</v>
      </c>
      <c r="AV7" s="39">
        <v>748.34</v>
      </c>
      <c r="AW7" s="39">
        <v>956.55</v>
      </c>
      <c r="AX7" s="39">
        <v>577.79999999999995</v>
      </c>
      <c r="AY7" s="39">
        <v>388.67</v>
      </c>
      <c r="AZ7" s="39">
        <v>355.27</v>
      </c>
      <c r="BA7" s="39">
        <v>359.7</v>
      </c>
      <c r="BB7" s="39">
        <v>362.93</v>
      </c>
      <c r="BC7" s="39">
        <v>371.81</v>
      </c>
      <c r="BD7" s="39">
        <v>260.31</v>
      </c>
      <c r="BE7" s="39">
        <v>84.67</v>
      </c>
      <c r="BF7" s="39">
        <v>70.63</v>
      </c>
      <c r="BG7" s="39">
        <v>61.18</v>
      </c>
      <c r="BH7" s="39">
        <v>50.61</v>
      </c>
      <c r="BI7" s="39">
        <v>40.35</v>
      </c>
      <c r="BJ7" s="39">
        <v>422.5</v>
      </c>
      <c r="BK7" s="39">
        <v>458.27</v>
      </c>
      <c r="BL7" s="39">
        <v>447.01</v>
      </c>
      <c r="BM7" s="39">
        <v>439.05</v>
      </c>
      <c r="BN7" s="39">
        <v>465.85</v>
      </c>
      <c r="BO7" s="39">
        <v>275.67</v>
      </c>
      <c r="BP7" s="39">
        <v>97.83</v>
      </c>
      <c r="BQ7" s="39">
        <v>100.28</v>
      </c>
      <c r="BR7" s="39">
        <v>93.85</v>
      </c>
      <c r="BS7" s="39">
        <v>101.72</v>
      </c>
      <c r="BT7" s="39">
        <v>98.54</v>
      </c>
      <c r="BU7" s="39">
        <v>101.64</v>
      </c>
      <c r="BV7" s="39">
        <v>96.77</v>
      </c>
      <c r="BW7" s="39">
        <v>95.81</v>
      </c>
      <c r="BX7" s="39">
        <v>95.26</v>
      </c>
      <c r="BY7" s="39">
        <v>92.39</v>
      </c>
      <c r="BZ7" s="39">
        <v>100.05</v>
      </c>
      <c r="CA7" s="39">
        <v>153.13999999999999</v>
      </c>
      <c r="CB7" s="39">
        <v>153.66999999999999</v>
      </c>
      <c r="CC7" s="39">
        <v>166.96</v>
      </c>
      <c r="CD7" s="39">
        <v>162.53</v>
      </c>
      <c r="CE7" s="39">
        <v>171.18</v>
      </c>
      <c r="CF7" s="39">
        <v>179.16</v>
      </c>
      <c r="CG7" s="39">
        <v>187.18</v>
      </c>
      <c r="CH7" s="39">
        <v>189.58</v>
      </c>
      <c r="CI7" s="39">
        <v>192.82</v>
      </c>
      <c r="CJ7" s="39">
        <v>192.98</v>
      </c>
      <c r="CK7" s="39">
        <v>166.4</v>
      </c>
      <c r="CL7" s="39">
        <v>53.32</v>
      </c>
      <c r="CM7" s="39">
        <v>55.66</v>
      </c>
      <c r="CN7" s="39">
        <v>64.84</v>
      </c>
      <c r="CO7" s="39">
        <v>64.05</v>
      </c>
      <c r="CP7" s="39">
        <v>65.2</v>
      </c>
      <c r="CQ7" s="39">
        <v>54.24</v>
      </c>
      <c r="CR7" s="39">
        <v>55.88</v>
      </c>
      <c r="CS7" s="39">
        <v>55.22</v>
      </c>
      <c r="CT7" s="39">
        <v>54.05</v>
      </c>
      <c r="CU7" s="39">
        <v>54.43</v>
      </c>
      <c r="CV7" s="39">
        <v>60.69</v>
      </c>
      <c r="CW7" s="39">
        <v>91.31</v>
      </c>
      <c r="CX7" s="39">
        <v>91.2</v>
      </c>
      <c r="CY7" s="39">
        <v>89.39</v>
      </c>
      <c r="CZ7" s="39">
        <v>88.6</v>
      </c>
      <c r="DA7" s="39">
        <v>88.74</v>
      </c>
      <c r="DB7" s="39">
        <v>81.680000000000007</v>
      </c>
      <c r="DC7" s="39">
        <v>80.989999999999995</v>
      </c>
      <c r="DD7" s="39">
        <v>80.930000000000007</v>
      </c>
      <c r="DE7" s="39">
        <v>80.510000000000005</v>
      </c>
      <c r="DF7" s="39">
        <v>79.44</v>
      </c>
      <c r="DG7" s="39">
        <v>89.82</v>
      </c>
      <c r="DH7" s="39">
        <v>48.58</v>
      </c>
      <c r="DI7" s="39">
        <v>45.85</v>
      </c>
      <c r="DJ7" s="39">
        <v>48.44</v>
      </c>
      <c r="DK7" s="39">
        <v>50.58</v>
      </c>
      <c r="DL7" s="39">
        <v>53.47</v>
      </c>
      <c r="DM7" s="39">
        <v>48.14</v>
      </c>
      <c r="DN7" s="39">
        <v>46.61</v>
      </c>
      <c r="DO7" s="39">
        <v>47.97</v>
      </c>
      <c r="DP7" s="39">
        <v>49.12</v>
      </c>
      <c r="DQ7" s="39">
        <v>49.39</v>
      </c>
      <c r="DR7" s="39">
        <v>50.19</v>
      </c>
      <c r="DS7" s="39">
        <v>0</v>
      </c>
      <c r="DT7" s="39">
        <v>0</v>
      </c>
      <c r="DU7" s="39">
        <v>0</v>
      </c>
      <c r="DV7" s="39">
        <v>0</v>
      </c>
      <c r="DW7" s="39">
        <v>0</v>
      </c>
      <c r="DX7" s="39">
        <v>11.13</v>
      </c>
      <c r="DY7" s="39">
        <v>10.84</v>
      </c>
      <c r="DZ7" s="39">
        <v>15.33</v>
      </c>
      <c r="EA7" s="39">
        <v>16.760000000000002</v>
      </c>
      <c r="EB7" s="39">
        <v>18.57</v>
      </c>
      <c r="EC7" s="39">
        <v>20.63</v>
      </c>
      <c r="ED7" s="39">
        <v>0</v>
      </c>
      <c r="EE7" s="39">
        <v>0</v>
      </c>
      <c r="EF7" s="39">
        <v>0</v>
      </c>
      <c r="EG7" s="39">
        <v>0</v>
      </c>
      <c r="EH7" s="39">
        <v>0</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User</cp:lastModifiedBy>
  <cp:lastPrinted>2022-01-24T02:19:42Z</cp:lastPrinted>
  <dcterms:created xsi:type="dcterms:W3CDTF">2021-12-03T07:00:15Z</dcterms:created>
  <dcterms:modified xsi:type="dcterms:W3CDTF">2022-01-24T06:29:23Z</dcterms:modified>
  <cp:category/>
</cp:coreProperties>
</file>