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92.168.1.131\上下水道課\003集落排水係\01 主事\02 集排業務\02 調査関係\R2年度\25 〆1月29日　公営企業に係わる経営比較分析表（令和元年度決算）の分析等について（依頼）\提出\"/>
    </mc:Choice>
  </mc:AlternateContent>
  <xr:revisionPtr revIDLastSave="0" documentId="13_ncr:1_{FD1FFD8D-CC31-4ECB-8EBE-2C5714819644}" xr6:coauthVersionLast="44" xr6:coauthVersionMax="44" xr10:uidLastSave="{00000000-0000-0000-0000-000000000000}"/>
  <workbookProtection workbookAlgorithmName="SHA-512" workbookHashValue="kMzdm27DZU2MWQ5TXKDcInOZRAUCug4TNrz3n9JlMt8XV6Z3mdjvJPcZzLHajQGaz2/WpHxk17mj3CjeEQG95A==" workbookSaltValue="8Y7GLHWh4wtwRsOV5YQ6f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<sst xmlns="http://schemas.openxmlformats.org/spreadsheetml/2006/main" count="236" uniqueCount="120">
  <si>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</si>
  <si>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</si>
  <si>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</si>
  <si>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</si>
  <si>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</si>
  <si>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</si>
  <si>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</si>
  <si>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</si>
  <si>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</si>
  <si>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</si>
  <si>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</si>
  <si>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</si>
  <si>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</si>
  <si>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</si>
  <si>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</si>
  <si>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</si>
  <si>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</si>
  <si>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</si>
  <si>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</si>
  <si>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</si>
  <si>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</si>
  <si>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</si>
  <si>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</si>
  <si>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</si>
  <si>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</si>
  <si>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</si>
  <si>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</si>
  <si>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</si>
  <si>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</si>
  <si>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</si>
  <si>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</si>
  <si>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</si>
  <si>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</si>
  <si>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</si>
  <si>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</si>
  <si>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</si>
  <si>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</si>
  <si>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</si>
  <si>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</si>
  <si>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</si>
  <si>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</si>
  <si>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</si>
  <si>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</si>
  <si>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</si>
  <si>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</si>
  <si>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</si>
  <si>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</si>
  <si>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</si>
  <si>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</si>
  <si>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</si>
  <si>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</si>
  <si>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</si>
  <si>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</si>
  <si>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</si>
  <si>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</si>
  <si>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</si>
  <si>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</si>
  <si>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</si>
  <si>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</si>
  <si>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</si>
  <si>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</si>
  <si>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</si>
  <si>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</si>
  <si>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</si>
  <si>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</si>
  <si>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</si>
  <si>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</si>
  <si>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</si>
  <si>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</si>
  <si>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</si>
  <si>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</si>
  <si>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</si>
  <si>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</si>
  <si>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</si>
  <si>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</si>
  <si>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</si>
  <si>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</si>
  <si>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</si>
  <si>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</si>
  <si>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</si>
  <si>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</si>
  <si>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</si>
  <si>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</si>
  <si>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</si>
  <si>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</si>
  <si>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</si>
  <si>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</si>
  <si>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</si>
  <si>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</si>
  <si>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</si>
  <si>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</si>
  <si>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</si>
  <si>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</si>
  <si>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</si>
  <si>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</si>
  <si>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</si>
  <si>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</si>
  <si>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</si>
  <si>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宜野座村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</si>
  <si>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</si>
  <si>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</si>
  <si>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</si>
  <si>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</si>
  <si>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</si>
  <si>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</si>
  <si>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</si>
  <si>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</si>
  <si>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</si>
  <si>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</si>
  <si>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</si>
  <si>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</si>
  <si>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</si>
  <si>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</si>
  <si>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</si>
  <si>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</si>
  <si>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</si>
  <si>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</si>
  <si>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管渠の耐用年数（50年）に満たない為、現在は管渠改善の必要はないが、今後最適化整備構想に沿って計画的な更新を実施していく。</t>
    <rPh sb="1" eb="3">
      <t>カンキョ</t>
    </rPh>
    <rPh sb="3" eb="5">
      <t>カイゼン</t>
    </rPh>
    <rPh sb="5" eb="6">
      <t>リツ</t>
    </rPh>
    <rPh sb="10" eb="12">
      <t>カンキョ</t>
    </rPh>
    <rPh sb="13" eb="15">
      <t>タイヨウ</t>
    </rPh>
    <rPh sb="15" eb="17">
      <t>ネンスウ</t>
    </rPh>
    <rPh sb="20" eb="21">
      <t>ネン</t>
    </rPh>
    <rPh sb="23" eb="24">
      <t>ミ</t>
    </rPh>
    <rPh sb="27" eb="28">
      <t>タメ</t>
    </rPh>
    <rPh sb="29" eb="31">
      <t>ゲンザイ</t>
    </rPh>
    <rPh sb="32" eb="34">
      <t>カンキョ</t>
    </rPh>
    <rPh sb="34" eb="36">
      <t>カイゼン</t>
    </rPh>
    <rPh sb="37" eb="39">
      <t>ヒツヨウ</t>
    </rPh>
    <rPh sb="44" eb="46">
      <t>コンゴ</t>
    </rPh>
    <rPh sb="46" eb="49">
      <t>サイテキカ</t>
    </rPh>
    <rPh sb="49" eb="51">
      <t>セイビ</t>
    </rPh>
    <rPh sb="51" eb="53">
      <t>コウソウ</t>
    </rPh>
    <rPh sb="54" eb="55">
      <t>ソ</t>
    </rPh>
    <rPh sb="57" eb="60">
      <t>ケイカクテキ</t>
    </rPh>
    <rPh sb="61" eb="63">
      <t>コウシン</t>
    </rPh>
    <rPh sb="64" eb="66">
      <t>ジッシ</t>
    </rPh>
    <phoneticPr fontId="4"/>
  </si>
  <si>
    <t>現在は平均を上回る経営状況となっているが、今後施設の老朽化に伴う改築・更新等により多額の費用が見込まれることから、最適整備構想の計画に沿って料金適正化等、可能な取組を実施していく。</t>
    <rPh sb="0" eb="2">
      <t>ゲンザイ</t>
    </rPh>
    <rPh sb="3" eb="5">
      <t>ヘイキン</t>
    </rPh>
    <rPh sb="6" eb="8">
      <t>ウワマワ</t>
    </rPh>
    <rPh sb="9" eb="11">
      <t>ケイエイ</t>
    </rPh>
    <rPh sb="11" eb="13">
      <t>ジョウキョウ</t>
    </rPh>
    <rPh sb="21" eb="23">
      <t>コンゴ</t>
    </rPh>
    <rPh sb="23" eb="25">
      <t>シセツ</t>
    </rPh>
    <rPh sb="26" eb="29">
      <t>ロウキュウカ</t>
    </rPh>
    <rPh sb="30" eb="31">
      <t>トモナ</t>
    </rPh>
    <rPh sb="32" eb="34">
      <t>カイチク</t>
    </rPh>
    <rPh sb="35" eb="37">
      <t>コウシン</t>
    </rPh>
    <rPh sb="37" eb="38">
      <t>ナド</t>
    </rPh>
    <rPh sb="41" eb="43">
      <t>タガク</t>
    </rPh>
    <rPh sb="44" eb="46">
      <t>ヒヨウ</t>
    </rPh>
    <rPh sb="47" eb="49">
      <t>ミコ</t>
    </rPh>
    <rPh sb="57" eb="59">
      <t>サイテキ</t>
    </rPh>
    <rPh sb="59" eb="61">
      <t>セイビ</t>
    </rPh>
    <rPh sb="61" eb="63">
      <t>コウソウ</t>
    </rPh>
    <rPh sb="64" eb="66">
      <t>ケイカク</t>
    </rPh>
    <rPh sb="67" eb="68">
      <t>ソ</t>
    </rPh>
    <rPh sb="70" eb="72">
      <t>リョウキン</t>
    </rPh>
    <rPh sb="72" eb="75">
      <t>テキセイカ</t>
    </rPh>
    <rPh sb="75" eb="76">
      <t>トウ</t>
    </rPh>
    <rPh sb="77" eb="79">
      <t>カノウ</t>
    </rPh>
    <rPh sb="80" eb="82">
      <t>トリクミ</t>
    </rPh>
    <rPh sb="83" eb="85">
      <t>ジッシ</t>
    </rPh>
    <phoneticPr fontId="4"/>
  </si>
  <si>
    <t>①収益的収支比率（％）
総収益の前年度比較は、料金収入は横ばい、他繰入金は　7％減。比率は100％を超えているが、総収益に占める割合は料金収入が59％、他会計繰入金が33％となっており、他会計繰入金の依存度が高い。
④企業債残高対事業規模比率（％）
建設改良費に関する起債は行っておらず、村単費にて対応してきた為、当該比率は0となっている。
⑤経費回収率（％）
類似団体との比較では上回っており、施設に係る経費は回収出来ているが、数値が100％を下回っている為、適正な料金水準の検討及び汚水処理費の更なる節減が必要である。
⑥汚水処理原価（円）
維持管理費の節減や接続率の高水準が要因となり、類似団体平均より大幅に安価となっている。今後も適正な汚水処理を実施していく。
⑦施設利用率（％）
平均値を上回っており、現状の施設規模は適正と判断する。今後の処理水量の動向により、改築・統廃合等の検討が必要である。
⑧水洗化率（％）
平均値を上回っているが、100％を下回っている為、今後も水洗化されていない箇所に対して普及啓蒙活動を実施していく。</t>
    <rPh sb="1" eb="4">
      <t>シュウエキテキ</t>
    </rPh>
    <rPh sb="4" eb="6">
      <t>シュウシ</t>
    </rPh>
    <rPh sb="6" eb="8">
      <t>ヒリツ</t>
    </rPh>
    <rPh sb="12" eb="15">
      <t>ソウシュウエキ</t>
    </rPh>
    <rPh sb="16" eb="19">
      <t>ゼンネンド</t>
    </rPh>
    <rPh sb="19" eb="21">
      <t>ヒカク</t>
    </rPh>
    <rPh sb="23" eb="25">
      <t>リョウキン</t>
    </rPh>
    <rPh sb="25" eb="27">
      <t>シュウニュウ</t>
    </rPh>
    <rPh sb="28" eb="29">
      <t>ヨコ</t>
    </rPh>
    <rPh sb="32" eb="33">
      <t>ホカ</t>
    </rPh>
    <rPh sb="33" eb="35">
      <t>クリイレ</t>
    </rPh>
    <rPh sb="35" eb="36">
      <t>キン</t>
    </rPh>
    <rPh sb="40" eb="41">
      <t>ゲン</t>
    </rPh>
    <rPh sb="42" eb="44">
      <t>ヒリツ</t>
    </rPh>
    <rPh sb="50" eb="51">
      <t>コ</t>
    </rPh>
    <rPh sb="57" eb="60">
      <t>ソウシュウエキ</t>
    </rPh>
    <rPh sb="61" eb="62">
      <t>シ</t>
    </rPh>
    <rPh sb="64" eb="66">
      <t>ワリアイ</t>
    </rPh>
    <rPh sb="67" eb="69">
      <t>リョウキン</t>
    </rPh>
    <rPh sb="69" eb="71">
      <t>シュウニュウ</t>
    </rPh>
    <rPh sb="76" eb="77">
      <t>ホカ</t>
    </rPh>
    <rPh sb="77" eb="79">
      <t>カイケイ</t>
    </rPh>
    <rPh sb="79" eb="81">
      <t>クリイレ</t>
    </rPh>
    <rPh sb="81" eb="82">
      <t>キン</t>
    </rPh>
    <rPh sb="93" eb="94">
      <t>ホカ</t>
    </rPh>
    <rPh sb="94" eb="96">
      <t>カイケイ</t>
    </rPh>
    <rPh sb="96" eb="98">
      <t>クリイレ</t>
    </rPh>
    <rPh sb="98" eb="99">
      <t>キン</t>
    </rPh>
    <rPh sb="100" eb="103">
      <t>イゾンド</t>
    </rPh>
    <rPh sb="104" eb="105">
      <t>タカ</t>
    </rPh>
    <rPh sb="109" eb="111">
      <t>キギョウ</t>
    </rPh>
    <rPh sb="111" eb="112">
      <t>サイ</t>
    </rPh>
    <rPh sb="112" eb="114">
      <t>ザンダカ</t>
    </rPh>
    <rPh sb="114" eb="115">
      <t>タイ</t>
    </rPh>
    <rPh sb="115" eb="117">
      <t>ジギョウ</t>
    </rPh>
    <rPh sb="117" eb="119">
      <t>キボ</t>
    </rPh>
    <rPh sb="119" eb="121">
      <t>ヒリツ</t>
    </rPh>
    <rPh sb="125" eb="127">
      <t>ケンセツ</t>
    </rPh>
    <rPh sb="127" eb="129">
      <t>カイリョウ</t>
    </rPh>
    <rPh sb="129" eb="130">
      <t>ヒ</t>
    </rPh>
    <rPh sb="131" eb="132">
      <t>カン</t>
    </rPh>
    <rPh sb="134" eb="136">
      <t>キサイ</t>
    </rPh>
    <rPh sb="137" eb="138">
      <t>オコナ</t>
    </rPh>
    <rPh sb="144" eb="145">
      <t>ソン</t>
    </rPh>
    <rPh sb="145" eb="147">
      <t>タンピ</t>
    </rPh>
    <rPh sb="149" eb="151">
      <t>タイオウ</t>
    </rPh>
    <rPh sb="155" eb="156">
      <t>タメ</t>
    </rPh>
    <rPh sb="157" eb="159">
      <t>トウガイ</t>
    </rPh>
    <rPh sb="159" eb="161">
      <t>ヒリツ</t>
    </rPh>
    <rPh sb="172" eb="174">
      <t>ケイヒ</t>
    </rPh>
    <rPh sb="174" eb="176">
      <t>カイシュウ</t>
    </rPh>
    <rPh sb="176" eb="177">
      <t>リツ</t>
    </rPh>
    <rPh sb="181" eb="183">
      <t>ルイジ</t>
    </rPh>
    <rPh sb="183" eb="185">
      <t>ダンタイ</t>
    </rPh>
    <rPh sb="187" eb="189">
      <t>ヒカク</t>
    </rPh>
    <rPh sb="191" eb="193">
      <t>ウワマワ</t>
    </rPh>
    <rPh sb="198" eb="200">
      <t>シセツ</t>
    </rPh>
    <rPh sb="201" eb="202">
      <t>カカ</t>
    </rPh>
    <rPh sb="203" eb="205">
      <t>ケイヒ</t>
    </rPh>
    <rPh sb="206" eb="208">
      <t>カイシュウ</t>
    </rPh>
    <rPh sb="208" eb="210">
      <t>デキ</t>
    </rPh>
    <rPh sb="215" eb="217">
      <t>スウチ</t>
    </rPh>
    <rPh sb="223" eb="225">
      <t>シタマワ</t>
    </rPh>
    <rPh sb="229" eb="230">
      <t>タメ</t>
    </rPh>
    <rPh sb="231" eb="233">
      <t>テキセイ</t>
    </rPh>
    <rPh sb="234" eb="236">
      <t>リョウキン</t>
    </rPh>
    <rPh sb="236" eb="238">
      <t>スイジュン</t>
    </rPh>
    <rPh sb="239" eb="241">
      <t>ケントウ</t>
    </rPh>
    <rPh sb="241" eb="242">
      <t>オヨ</t>
    </rPh>
    <rPh sb="243" eb="245">
      <t>オスイ</t>
    </rPh>
    <rPh sb="245" eb="247">
      <t>ショリ</t>
    </rPh>
    <rPh sb="247" eb="248">
      <t>ヒ</t>
    </rPh>
    <rPh sb="249" eb="250">
      <t>サラ</t>
    </rPh>
    <rPh sb="252" eb="254">
      <t>セツゲン</t>
    </rPh>
    <rPh sb="255" eb="257">
      <t>ヒツヨウ</t>
    </rPh>
    <rPh sb="263" eb="265">
      <t>オスイ</t>
    </rPh>
    <rPh sb="265" eb="267">
      <t>ショリ</t>
    </rPh>
    <rPh sb="267" eb="269">
      <t>ゲンカ</t>
    </rPh>
    <rPh sb="270" eb="271">
      <t>エン</t>
    </rPh>
    <rPh sb="273" eb="275">
      <t>イジ</t>
    </rPh>
    <rPh sb="275" eb="278">
      <t>カンリヒ</t>
    </rPh>
    <rPh sb="279" eb="281">
      <t>セツゲン</t>
    </rPh>
    <rPh sb="282" eb="284">
      <t>セツゾク</t>
    </rPh>
    <rPh sb="284" eb="285">
      <t>リツ</t>
    </rPh>
    <rPh sb="286" eb="289">
      <t>コウスイジュン</t>
    </rPh>
    <rPh sb="290" eb="292">
      <t>ヨウイン</t>
    </rPh>
    <rPh sb="296" eb="298">
      <t>ルイジ</t>
    </rPh>
    <rPh sb="298" eb="300">
      <t>ダンタイ</t>
    </rPh>
    <rPh sb="300" eb="302">
      <t>ヘイキン</t>
    </rPh>
    <rPh sb="304" eb="306">
      <t>オオハバ</t>
    </rPh>
    <rPh sb="307" eb="309">
      <t>アンカ</t>
    </rPh>
    <rPh sb="316" eb="318">
      <t>コンゴ</t>
    </rPh>
    <rPh sb="319" eb="321">
      <t>テキセイ</t>
    </rPh>
    <rPh sb="322" eb="324">
      <t>オスイ</t>
    </rPh>
    <rPh sb="324" eb="326">
      <t>ショリ</t>
    </rPh>
    <rPh sb="327" eb="329">
      <t>ジッシ</t>
    </rPh>
    <rPh sb="336" eb="338">
      <t>シセツ</t>
    </rPh>
    <rPh sb="338" eb="340">
      <t>リヨウ</t>
    </rPh>
    <rPh sb="340" eb="341">
      <t>リツ</t>
    </rPh>
    <rPh sb="345" eb="348">
      <t>ヘイキンチ</t>
    </rPh>
    <rPh sb="349" eb="351">
      <t>ウワマワ</t>
    </rPh>
    <rPh sb="356" eb="358">
      <t>ゲンジョウ</t>
    </rPh>
    <rPh sb="359" eb="361">
      <t>シセツ</t>
    </rPh>
    <rPh sb="361" eb="363">
      <t>キボ</t>
    </rPh>
    <rPh sb="364" eb="366">
      <t>テキセイ</t>
    </rPh>
    <rPh sb="367" eb="369">
      <t>ハンダン</t>
    </rPh>
    <rPh sb="372" eb="374">
      <t>コンゴ</t>
    </rPh>
    <rPh sb="375" eb="377">
      <t>ショリ</t>
    </rPh>
    <rPh sb="377" eb="379">
      <t>スイリョウ</t>
    </rPh>
    <rPh sb="380" eb="382">
      <t>ドウコウ</t>
    </rPh>
    <rPh sb="386" eb="388">
      <t>カイチク</t>
    </rPh>
    <rPh sb="389" eb="392">
      <t>トウハイゴウ</t>
    </rPh>
    <rPh sb="392" eb="393">
      <t>トウ</t>
    </rPh>
    <rPh sb="394" eb="396">
      <t>ケントウ</t>
    </rPh>
    <rPh sb="397" eb="399">
      <t>ヒツヨウ</t>
    </rPh>
    <rPh sb="405" eb="408">
      <t>スイセンカ</t>
    </rPh>
    <rPh sb="408" eb="409">
      <t>リツ</t>
    </rPh>
    <rPh sb="413" eb="416">
      <t>ヘイキンチ</t>
    </rPh>
    <rPh sb="417" eb="419">
      <t>ウワマワ</t>
    </rPh>
    <rPh sb="430" eb="432">
      <t>シタマワ</t>
    </rPh>
    <rPh sb="436" eb="437">
      <t>タメ</t>
    </rPh>
    <rPh sb="438" eb="440">
      <t>コンゴ</t>
    </rPh>
    <rPh sb="441" eb="444">
      <t>スイセンカ</t>
    </rPh>
    <rPh sb="450" eb="452">
      <t>カショ</t>
    </rPh>
    <rPh sb="453" eb="454">
      <t>タイ</t>
    </rPh>
    <rPh sb="456" eb="458">
      <t>フキュウ</t>
    </rPh>
    <rPh sb="458" eb="460">
      <t>ケイモウ</t>
    </rPh>
    <rPh sb="460" eb="462">
      <t>カツドウ</t>
    </rPh>
    <rPh sb="463" eb="46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</si>
</sst>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1.89</c:v>
                </c:pt>
                <c:pt idx="1">
                  <c:v>0</c:v>
                </c:pt>
                <c:pt idx="2">
                  <c:v>0</c:v>
                </c:pt>
                <c:pt idx="3">
                  <c:v>0</c:v>
                </c:pt>
                <c:pt idx="4">
                  <c:v>0</c:v>
                </c:pt>
              </c:numCache>
            </c:numRef>
          </c:val>
          <c:extLst>
            <c:ext xmlns:c16="http://schemas.microsoft.com/office/drawing/2014/chart" uri="{C3380CC4-5D6E-409C-BE32-E72D297353CC}">
              <c16:uniqueId val="{00000000-0677-4B17-BFF2-E275FC6E7D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677-4B17-BFF2-E275FC6E7D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64.84</c:v>
                </c:pt>
                <c:pt idx="1">
                  <c:v>60.21</c:v>
                </c:pt>
                <c:pt idx="2">
                  <c:v>67.19</c:v>
                </c:pt>
                <c:pt idx="3">
                  <c:v>64.19</c:v>
                </c:pt>
                <c:pt idx="4">
                  <c:v>68.41</c:v>
                </c:pt>
              </c:numCache>
            </c:numRef>
          </c:val>
          <c:extLst>
            <c:ext xmlns:c16="http://schemas.microsoft.com/office/drawing/2014/chart" uri="{C3380CC4-5D6E-409C-BE32-E72D297353CC}">
              <c16:uniqueId val="{00000000-0DE2-407F-9689-9E743F573B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DE2-407F-9689-9E743F573B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97.62</c:v>
                </c:pt>
                <c:pt idx="1">
                  <c:v>98.24</c:v>
                </c:pt>
                <c:pt idx="2">
                  <c:v>98.07</c:v>
                </c:pt>
                <c:pt idx="3">
                  <c:v>98.01</c:v>
                </c:pt>
                <c:pt idx="4">
                  <c:v>97.83</c:v>
                </c:pt>
              </c:numCache>
            </c:numRef>
          </c:val>
          <c:extLst>
            <c:ext xmlns:c16="http://schemas.microsoft.com/office/drawing/2014/chart" uri="{C3380CC4-5D6E-409C-BE32-E72D297353CC}">
              <c16:uniqueId val="{00000000-D473-4D4D-B9EE-5571BE5C50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D473-4D4D-B9EE-5571BE5C50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117.27</c:v>
                </c:pt>
                <c:pt idx="1">
                  <c:v>112.24</c:v>
                </c:pt>
                <c:pt idx="2">
                  <c:v>103.73</c:v>
                </c:pt>
                <c:pt idx="3">
                  <c:v>105.56</c:v>
                </c:pt>
                <c:pt idx="4">
                  <c:v>101.97</c:v>
                </c:pt>
              </c:numCache>
            </c:numRef>
          </c:val>
          <c:extLst>
            <c:ext xmlns:c16="http://schemas.microsoft.com/office/drawing/2014/chart" uri="{C3380CC4-5D6E-409C-BE32-E72D297353CC}">
              <c16:uniqueId val="{00000000-1067-4E3B-B924-811EDA9289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7-4E3B-B924-811EDA9289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7-482D-A65A-593FBF7893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7-482D-A65A-593FBF7893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F2-4599-98F6-15D9166B7E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F2-4599-98F6-15D9166B7E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02-4BAE-A3E6-B0DD89C30A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02-4BAE-A3E6-B0DD89C30A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9-4540-8AD6-F31EEB752A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9-4540-8AD6-F31EEB752A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3A-4B1C-80E4-CB2980A8FB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53A-4B1C-80E4-CB2980A8FB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68.989999999999995</c:v>
                </c:pt>
                <c:pt idx="1">
                  <c:v>67</c:v>
                </c:pt>
                <c:pt idx="2">
                  <c:v>63.06</c:v>
                </c:pt>
                <c:pt idx="3">
                  <c:v>60.26</c:v>
                </c:pt>
                <c:pt idx="4">
                  <c:v>61.1</c:v>
                </c:pt>
              </c:numCache>
            </c:numRef>
          </c:val>
          <c:extLst>
            <c:ext xmlns:c16="http://schemas.microsoft.com/office/drawing/2014/chart" uri="{C3380CC4-5D6E-409C-BE32-E72D297353CC}">
              <c16:uniqueId val="{00000000-CA85-4029-B442-7EA4BD8D95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A85-4029-B442-7EA4BD8D95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128.4</c:v>
                </c:pt>
                <c:pt idx="1">
                  <c:v>131.03</c:v>
                </c:pt>
                <c:pt idx="2">
                  <c:v>139.51</c:v>
                </c:pt>
                <c:pt idx="3">
                  <c:v>148</c:v>
                </c:pt>
                <c:pt idx="4">
                  <c:v>146.86000000000001</c:v>
                </c:pt>
              </c:numCache>
            </c:numRef>
          </c:val>
          <c:extLst>
            <c:ext xmlns:c16="http://schemas.microsoft.com/office/drawing/2014/chart" uri="{C3380CC4-5D6E-409C-BE32-E72D297353CC}">
              <c16:uniqueId val="{00000000-87AC-4CEE-A544-0B830F9FAD0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7AC-4CEE-A544-0B830F9FAD0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宜野座村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6106</v>
      </c>
      <c r="AM8" s="51"/>
      <c r="AN8" s="51"/>
      <c r="AO8" s="51"/>
      <c r="AP8" s="51"/>
      <c r="AQ8" s="51"/>
      <c r="AR8" s="51"/>
      <c r="AS8" s="51"/>
      <c r="AT8" s="46">
        <f>データ!T6</f>
        <v>31.3</v>
      </c>
      <c r="AU8" s="46"/>
      <c r="AV8" s="46"/>
      <c r="AW8" s="46"/>
      <c r="AX8" s="46"/>
      <c r="AY8" s="46"/>
      <c r="AZ8" s="46"/>
      <c r="BA8" s="46"/>
      <c r="BB8" s="46">
        <f>データ!U6</f>
        <v>195.08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98.9</v>
      </c>
      <c r="Q10" s="46"/>
      <c r="R10" s="46"/>
      <c r="S10" s="46"/>
      <c r="T10" s="46"/>
      <c r="U10" s="46"/>
      <c r="V10" s="46"/>
      <c r="W10" s="46">
        <f>データ!Q6</f>
        <v>94.23</v>
      </c>
      <c r="X10" s="46"/>
      <c r="Y10" s="46"/>
      <c r="Z10" s="46"/>
      <c r="AA10" s="46"/>
      <c r="AB10" s="46"/>
      <c r="AC10" s="46"/>
      <c r="AD10" s="51">
        <f>データ!R6</f>
        <v>1606</v>
      </c>
      <c r="AE10" s="51"/>
      <c r="AF10" s="51"/>
      <c r="AG10" s="51"/>
      <c r="AH10" s="51"/>
      <c r="AI10" s="51"/>
      <c r="AJ10" s="51"/>
      <c r="AK10" s="2"/>
      <c r="AL10" s="51">
        <f>データ!V6</f>
        <v>6039</v>
      </c>
      <c r="AM10" s="51"/>
      <c r="AN10" s="51"/>
      <c r="AO10" s="51"/>
      <c r="AP10" s="51"/>
      <c r="AQ10" s="51"/>
      <c r="AR10" s="51"/>
      <c r="AS10" s="51"/>
      <c r="AT10" s="46">
        <f>データ!W6</f>
        <v>2.48</v>
      </c>
      <c r="AU10" s="46"/>
      <c r="AV10" s="46"/>
      <c r="AW10" s="46"/>
      <c r="AX10" s="46"/>
      <c r="AY10" s="46"/>
      <c r="AZ10" s="46"/>
      <c r="BA10" s="46"/>
      <c r="BB10" s="46">
        <f>データ!X6</f>
        <v>2435.08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YaR47g5epXydmUuF0XnlL2LBeHRhFowcHmFhg3V3Muhn+o9RIZzRIFwG9cv3D1/URs5rTKcoHvVV7IyEduW3LQ==" saltValue="ztyzXsIxoxBQH7ZDEmsW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473138</v>
      </c>
      <c r="D6" s="33">
        <f t="shared" si="3"/>
        <v>47</v>
      </c>
      <c r="E6" s="33">
        <f t="shared" si="3"/>
        <v>17</v>
      </c>
      <c r="F6" s="33">
        <f t="shared" si="3"/>
        <v>5</v>
      </c>
      <c r="G6" s="33">
        <f t="shared" si="3"/>
        <v>0</v>
      </c>
      <c r="H6" s="33" t="str">
        <f t="shared" si="3"/>
        <v>沖縄県　宜野座村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98.9</v>
      </c>
      <c r="Q6" s="34">
        <f t="shared" si="3"/>
        <v>94.23</v>
      </c>
      <c r="R6" s="34">
        <f t="shared" si="3"/>
        <v>1606</v>
      </c>
      <c r="S6" s="34">
        <f t="shared" si="3"/>
        <v>6106</v>
      </c>
      <c r="T6" s="34">
        <f t="shared" si="3"/>
        <v>31.3</v>
      </c>
      <c r="U6" s="34">
        <f t="shared" si="3"/>
        <v>195.08</v>
      </c>
      <c r="V6" s="34">
        <f t="shared" si="3"/>
        <v>6039</v>
      </c>
      <c r="W6" s="34">
        <f t="shared" si="3"/>
        <v>2.48</v>
      </c>
      <c r="X6" s="34">
        <f t="shared" si="3"/>
        <v>2435.08</v>
      </c>
      <c r="Y6" s="35">
        <f>IF(Y7="",NA(),Y7)</f>
        <v>117.27</v>
      </c>
      <c r="Z6" s="35">
        <f t="shared" ref="Z6:AH6" si="4">IF(Z7="",NA(),Z7)</f>
        <v>112.24</v>
      </c>
      <c r="AA6" s="35">
        <f t="shared" si="4"/>
        <v>103.73</v>
      </c>
      <c r="AB6" s="35">
        <f t="shared" si="4"/>
        <v>105.56</v>
      </c>
      <c r="AC6" s="35">
        <f t="shared" si="4"/>
        <v>101.97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68.989999999999995</v>
      </c>
      <c r="BR6" s="35">
        <f t="shared" ref="BR6:BZ6" si="8">IF(BR7="",NA(),BR7)</f>
        <v>67</v>
      </c>
      <c r="BS6" s="35">
        <f t="shared" si="8"/>
        <v>63.06</v>
      </c>
      <c r="BT6" s="35">
        <f t="shared" si="8"/>
        <v>60.26</v>
      </c>
      <c r="BU6" s="35">
        <f t="shared" si="8"/>
        <v>61.1</v>
      </c>
      <c r="BV6" s="35">
        <f t="shared" si="8"/>
        <v>52.19</v>
      </c>
      <c r="BW6" s="35">
        <f t="shared" si="8"/>
        <v>55.32</v>
      </c>
      <c r="BX6" s="35">
        <f t="shared" si="8"/>
        <v>59.8</v>
      </c>
      <c r="BY6" s="35">
        <f t="shared" si="8"/>
        <v>57.77</v>
      </c>
      <c r="BZ6" s="35">
        <f t="shared" si="8"/>
        <v>57.31</v>
      </c>
      <c r="CA6" s="34" t="str">
        <f>IF(CA7="","",IF(CA7="-","【-】","【"&amp;SUBSTITUTE(TEXT(CA7,"#,##0.00"),"-","△")&amp;"】"))</f>
        <v>【59.59】</v>
      </c>
      <c r="CB6" s="35">
        <f>IF(CB7="",NA(),CB7)</f>
        <v>128.4</v>
      </c>
      <c r="CC6" s="35">
        <f t="shared" ref="CC6:CK6" si="9">IF(CC7="",NA(),CC7)</f>
        <v>131.03</v>
      </c>
      <c r="CD6" s="35">
        <f t="shared" si="9"/>
        <v>139.51</v>
      </c>
      <c r="CE6" s="35">
        <f t="shared" si="9"/>
        <v>148</v>
      </c>
      <c r="CF6" s="35">
        <f t="shared" si="9"/>
        <v>146.86000000000001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64.84</v>
      </c>
      <c r="CN6" s="35">
        <f t="shared" ref="CN6:CV6" si="10">IF(CN7="",NA(),CN7)</f>
        <v>60.21</v>
      </c>
      <c r="CO6" s="35">
        <f t="shared" si="10"/>
        <v>67.19</v>
      </c>
      <c r="CP6" s="35">
        <f t="shared" si="10"/>
        <v>64.19</v>
      </c>
      <c r="CQ6" s="35">
        <f t="shared" si="10"/>
        <v>68.41</v>
      </c>
      <c r="CR6" s="35">
        <f t="shared" si="10"/>
        <v>52.31</v>
      </c>
      <c r="CS6" s="35">
        <f t="shared" si="10"/>
        <v>60.65</v>
      </c>
      <c r="CT6" s="35">
        <f t="shared" si="10"/>
        <v>51.75</v>
      </c>
      <c r="CU6" s="35">
        <f t="shared" si="10"/>
        <v>50.68</v>
      </c>
      <c r="CV6" s="35">
        <f t="shared" si="10"/>
        <v>50.14</v>
      </c>
      <c r="CW6" s="34" t="str">
        <f>IF(CW7="","",IF(CW7="-","【-】","【"&amp;SUBSTITUTE(TEXT(CW7,"#,##0.00"),"-","△")&amp;"】"))</f>
        <v>【51.30】</v>
      </c>
      <c r="CX6" s="35">
        <f>IF(CX7="",NA(),CX7)</f>
        <v>97.62</v>
      </c>
      <c r="CY6" s="35">
        <f t="shared" ref="CY6:DG6" si="11">IF(CY7="",NA(),CY7)</f>
        <v>98.24</v>
      </c>
      <c r="CZ6" s="35">
        <f t="shared" si="11"/>
        <v>98.07</v>
      </c>
      <c r="DA6" s="35">
        <f t="shared" si="11"/>
        <v>98.01</v>
      </c>
      <c r="DB6" s="35">
        <f t="shared" si="11"/>
        <v>97.83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1.89</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473138</v>
      </c>
      <c r="D7" s="37">
        <v>47</v>
      </c>
      <c r="E7" s="37">
        <v>17</v>
      </c>
      <c r="F7" s="37">
        <v>5</v>
      </c>
      <c r="G7" s="37">
        <v>0</v>
      </c>
      <c r="H7" s="37" t="s">
        <v>98</v>
      </c>
      <c r="I7" s="37" t="s">
        <v>99</v>
      </c>
      <c r="J7" s="37" t="s">
        <v>100</v>
      </c>
      <c r="K7" s="37" t="s">
        <v>101</v>
      </c>
      <c r="L7" s="37" t="s">
        <v>102</v>
      </c>
      <c r="M7" s="37" t="s">
        <v>103</v>
      </c>
      <c r="N7" s="38" t="s">
        <v>104</v>
      </c>
      <c r="O7" s="38" t="s">
        <v>105</v>
      </c>
      <c r="P7" s="38">
        <v>98.9</v>
      </c>
      <c r="Q7" s="38">
        <v>94.23</v>
      </c>
      <c r="R7" s="38">
        <v>1606</v>
      </c>
      <c r="S7" s="38">
        <v>6106</v>
      </c>
      <c r="T7" s="38">
        <v>31.3</v>
      </c>
      <c r="U7" s="38">
        <v>195.08</v>
      </c>
      <c r="V7" s="38">
        <v>6039</v>
      </c>
      <c r="W7" s="38">
        <v>2.48</v>
      </c>
      <c r="X7" s="38">
        <v>2435.08</v>
      </c>
      <c r="Y7" s="38">
        <v>117.27</v>
      </c>
      <c r="Z7" s="38">
        <v>112.24</v>
      </c>
      <c r="AA7" s="38">
        <v>103.73</v>
      </c>
      <c r="AB7" s="38">
        <v>105.56</v>
      </c>
      <c r="AC7" s="38">
        <v>101.97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68.989999999999995</v>
      </c>
      <c r="BR7" s="38">
        <v>67</v>
      </c>
      <c r="BS7" s="38">
        <v>63.06</v>
      </c>
      <c r="BT7" s="38">
        <v>60.26</v>
      </c>
      <c r="BU7" s="38">
        <v>61.1</v>
      </c>
      <c r="BV7" s="38">
        <v>52.19</v>
      </c>
      <c r="BW7" s="38">
        <v>55.32</v>
      </c>
      <c r="BX7" s="38">
        <v>59.8</v>
      </c>
      <c r="BY7" s="38">
        <v>57.77</v>
      </c>
      <c r="BZ7" s="38">
        <v>57.31</v>
      </c>
      <c r="CA7" s="38">
        <v>59.59</v>
      </c>
      <c r="CB7" s="38">
        <v>128.4</v>
      </c>
      <c r="CC7" s="38">
        <v>131.03</v>
      </c>
      <c r="CD7" s="38">
        <v>139.51</v>
      </c>
      <c r="CE7" s="38">
        <v>148</v>
      </c>
      <c r="CF7" s="38">
        <v>146.86000000000001</v>
      </c>
      <c r="CG7" s="38">
        <v>296.14</v>
      </c>
      <c r="CH7" s="38">
        <v>283.17</v>
      </c>
      <c r="CI7" s="38">
        <v>263.76</v>
      </c>
      <c r="CJ7" s="38">
        <v>274.35000000000002</v>
      </c>
      <c r="CK7" s="38">
        <v>273.52</v>
      </c>
      <c r="CL7" s="38">
        <v>257.86</v>
      </c>
      <c r="CM7" s="38">
        <v>64.84</v>
      </c>
      <c r="CN7" s="38">
        <v>60.21</v>
      </c>
      <c r="CO7" s="38">
        <v>67.19</v>
      </c>
      <c r="CP7" s="38">
        <v>64.19</v>
      </c>
      <c r="CQ7" s="38">
        <v>68.41</v>
      </c>
      <c r="CR7" s="38">
        <v>52.31</v>
      </c>
      <c r="CS7" s="38">
        <v>60.65</v>
      </c>
      <c r="CT7" s="38">
        <v>51.75</v>
      </c>
      <c r="CU7" s="38">
        <v>50.68</v>
      </c>
      <c r="CV7" s="38">
        <v>50.14</v>
      </c>
      <c r="CW7" s="38">
        <v>51.3</v>
      </c>
      <c r="CX7" s="38">
        <v>97.62</v>
      </c>
      <c r="CY7" s="38">
        <v>98.24</v>
      </c>
      <c r="CZ7" s="38">
        <v>98.07</v>
      </c>
      <c r="DA7" s="38">
        <v>98.01</v>
      </c>
      <c r="DB7" s="38">
        <v>97.83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1.89</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上原　翔</cp:lastModifiedBy>
  <dcterms:created xsi:type="dcterms:W3CDTF">2020-12-04T03:10:16Z</dcterms:created>
  <dcterms:modified xsi:type="dcterms:W3CDTF">2021-02-08T08:35:19Z</dcterms:modified>
  <cp:category/>
</cp:coreProperties>
</file>