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ogimi\Desktop\未処理\R3.1.15 【1月29日〆切】公営企業に係わる経営比較分析表（令和元年度決算）の分析等について（依頼）\提出\下水道\"/>
    </mc:Choice>
  </mc:AlternateContent>
  <xr:revisionPtr revIDLastSave="0" documentId="13_ncr:1_{15CF7C6E-8E19-4D83-90CD-D4A4D300D90E}" xr6:coauthVersionLast="45" xr6:coauthVersionMax="45" xr10:uidLastSave="{00000000-0000-0000-0000-000000000000}"/>
  <workbookProtection workbookAlgorithmName="SHA-512" workbookHashValue="IYuB+HeA0pL4fe73oRHzzsfL2o/u6THhaAPT+UJamNp978FVlqC7o8oz5GyNCHDdGEZUxIgrNsBr1qKAg5FtLA==" workbookSaltValue="spQ6AA24DdC8qJ5L63rbU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<sst xmlns="http://schemas.openxmlformats.org/spreadsheetml/2006/main" count="236" uniqueCount="119">
  <si>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</si>
  <si>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</si>
  <si>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</si>
  <si>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</si>
  <si>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</si>
  <si>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</si>
  <si>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</si>
  <si>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</si>
  <si>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</si>
  <si>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</si>
  <si>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</si>
  <si>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</si>
  <si>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</si>
  <si>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</si>
  <si>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</si>
  <si>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</si>
  <si>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</si>
  <si>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</si>
  <si>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</si>
  <si>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</si>
  <si>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</si>
  <si>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</si>
  <si>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</si>
  <si>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</si>
  <si>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</si>
  <si>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</si>
  <si>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</si>
  <si>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</si>
  <si>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</si>
  <si>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</si>
  <si>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</si>
  <si>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</si>
  <si>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</si>
  <si>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</si>
  <si>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</si>
  <si>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</si>
  <si>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</si>
  <si>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</si>
  <si>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</si>
  <si>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</si>
  <si>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</si>
  <si>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</si>
  <si>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</si>
  <si>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</si>
  <si>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</si>
  <si>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</si>
  <si>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</si>
  <si>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</si>
  <si>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</si>
  <si>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</si>
  <si>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</si>
  <si>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</si>
  <si>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</si>
  <si>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</si>
  <si>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</si>
  <si>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</si>
  <si>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</si>
  <si>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</si>
  <si>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</si>
  <si>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</si>
  <si>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</si>
  <si>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</si>
  <si>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</si>
  <si>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</si>
  <si>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</si>
  <si>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</si>
  <si>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</si>
  <si>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</si>
  <si>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</si>
  <si>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</si>
  <si>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</si>
  <si>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</si>
  <si>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</si>
  <si>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</si>
  <si>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</si>
  <si>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</si>
  <si>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</si>
  <si>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</si>
  <si>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</si>
  <si>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</si>
  <si>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</si>
  <si>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</si>
  <si>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</si>
  <si>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</si>
  <si>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</si>
  <si>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</si>
  <si>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</si>
  <si>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</si>
  <si>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</si>
  <si>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</si>
  <si>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</si>
  <si>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</si>
  <si>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</si>
  <si>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</si>
  <si>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</si>
  <si>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</si>
  <si>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</si>
  <si>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</si>
  <si>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</si>
  <si>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</si>
  <si>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</si>
  <si>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</si>
  <si>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</si>
  <si>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</si>
  <si>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</si>
  <si>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</si>
  <si>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</si>
  <si>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</si>
  <si>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</si>
  <si>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</si>
  <si>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</si>
  <si>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</si>
  <si>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</si>
  <si>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</si>
  <si>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</si>
  <si>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</si>
  <si>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本村では、平成23年2月1日から下水道が供用開始しており、現段階施設等が新しく老朽化の問題はないが、将来的に対策を取る必要がある。</t>
    <phoneticPr fontId="4"/>
  </si>
  <si>
    <t>「単年度の収支」
「累積欠損」
「支払能力」
「債務残高」
下水道処理開始　平成23年2月1日
下水道処理区域　塩屋処理区(結の浜）　　　　　　　　         （整備面積17.4ha)
①収益的収支比率：R1において、総収益の83.61％を一般会計からの繰入金で賄っている状況であり、適切な下水道料金収入を確保する必要がある。総費用については、主に維持管理費や汚泥処理費が掛かっており、今後その費用の縮減に努める。
④企業債残高対事業規模比率：R1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t>
    <phoneticPr fontId="4"/>
  </si>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</sst>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A3-4F6D-8FDA-98B8A8E59F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17A3-4F6D-8FDA-98B8A8E59F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38.67</c:v>
                </c:pt>
                <c:pt idx="1">
                  <c:v>45.33</c:v>
                </c:pt>
                <c:pt idx="2">
                  <c:v>58</c:v>
                </c:pt>
                <c:pt idx="3">
                  <c:v>56.67</c:v>
                </c:pt>
                <c:pt idx="4">
                  <c:v>52.67</c:v>
                </c:pt>
              </c:numCache>
            </c:numRef>
          </c:val>
          <c:extLst>
            <c:ext xmlns:c16="http://schemas.microsoft.com/office/drawing/2014/chart" uri="{C3380CC4-5D6E-409C-BE32-E72D297353CC}">
              <c16:uniqueId val="{00000000-528B-4F2E-B083-7B2FC0A043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528B-4F2E-B083-7B2FC0A043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A08-43AD-8A46-13A8EB47A8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5A08-43AD-8A46-13A8EB47A8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87.12</c:v>
                </c:pt>
                <c:pt idx="1">
                  <c:v>89.33</c:v>
                </c:pt>
                <c:pt idx="2">
                  <c:v>97</c:v>
                </c:pt>
                <c:pt idx="3">
                  <c:v>87.5</c:v>
                </c:pt>
                <c:pt idx="4">
                  <c:v>83.61</c:v>
                </c:pt>
              </c:numCache>
            </c:numRef>
          </c:val>
          <c:extLst>
            <c:ext xmlns:c16="http://schemas.microsoft.com/office/drawing/2014/chart" uri="{C3380CC4-5D6E-409C-BE32-E72D297353CC}">
              <c16:uniqueId val="{00000000-7AC8-4E4F-B1C1-7C5700D39F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8-4E4F-B1C1-7C5700D39F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6C-4988-BB9B-4277F5ED4B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C-4988-BB9B-4277F5ED4B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6-488B-8F95-59748C72FE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6-488B-8F95-59748C72FE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2-476F-8EA1-04035B6989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2-476F-8EA1-04035B6989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E7-4939-8590-79F8A1E61A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E7-4939-8590-79F8A1E61A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1003.32</c:v>
                </c:pt>
                <c:pt idx="1">
                  <c:v>865.21</c:v>
                </c:pt>
                <c:pt idx="2">
                  <c:v>605.30999999999995</c:v>
                </c:pt>
                <c:pt idx="3">
                  <c:v>647.69000000000005</c:v>
                </c:pt>
                <c:pt idx="4">
                  <c:v>649.74</c:v>
                </c:pt>
              </c:numCache>
            </c:numRef>
          </c:val>
          <c:extLst>
            <c:ext xmlns:c16="http://schemas.microsoft.com/office/drawing/2014/chart" uri="{C3380CC4-5D6E-409C-BE32-E72D297353CC}">
              <c16:uniqueId val="{00000000-0BC2-4235-9357-B7CFA0FEA1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0BC2-4235-9357-B7CFA0FEA1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20.059999999999999</c:v>
                </c:pt>
                <c:pt idx="1">
                  <c:v>25.74</c:v>
                </c:pt>
                <c:pt idx="2">
                  <c:v>19.04</c:v>
                </c:pt>
                <c:pt idx="3">
                  <c:v>17.399999999999999</c:v>
                </c:pt>
                <c:pt idx="4">
                  <c:v>14.9</c:v>
                </c:pt>
              </c:numCache>
            </c:numRef>
          </c:val>
          <c:extLst>
            <c:ext xmlns:c16="http://schemas.microsoft.com/office/drawing/2014/chart" uri="{C3380CC4-5D6E-409C-BE32-E72D297353CC}">
              <c16:uniqueId val="{00000000-77F4-4D13-A60F-20692E768D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77F4-4D13-A60F-20692E768D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727.81</c:v>
                </c:pt>
                <c:pt idx="1">
                  <c:v>548.57000000000005</c:v>
                </c:pt>
                <c:pt idx="2">
                  <c:v>768.73</c:v>
                </c:pt>
                <c:pt idx="3">
                  <c:v>788.5</c:v>
                </c:pt>
                <c:pt idx="4">
                  <c:v>871.69</c:v>
                </c:pt>
              </c:numCache>
            </c:numRef>
          </c:val>
          <c:extLst>
            <c:ext xmlns:c16="http://schemas.microsoft.com/office/drawing/2014/chart" uri="{C3380CC4-5D6E-409C-BE32-E72D297353CC}">
              <c16:uniqueId val="{00000000-A74A-4290-B19A-F85D874F25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A74A-4290-B19A-F85D874F25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大宜味村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3067</v>
      </c>
      <c r="AM8" s="51"/>
      <c r="AN8" s="51"/>
      <c r="AO8" s="51"/>
      <c r="AP8" s="51"/>
      <c r="AQ8" s="51"/>
      <c r="AR8" s="51"/>
      <c r="AS8" s="51"/>
      <c r="AT8" s="46">
        <f>データ!T6</f>
        <v>63.55</v>
      </c>
      <c r="AU8" s="46"/>
      <c r="AV8" s="46"/>
      <c r="AW8" s="46"/>
      <c r="AX8" s="46"/>
      <c r="AY8" s="46"/>
      <c r="AZ8" s="46"/>
      <c r="BA8" s="46"/>
      <c r="BB8" s="46">
        <f>データ!U6</f>
        <v>48.26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7.28</v>
      </c>
      <c r="Q10" s="46"/>
      <c r="R10" s="46"/>
      <c r="S10" s="46"/>
      <c r="T10" s="46"/>
      <c r="U10" s="46"/>
      <c r="V10" s="46"/>
      <c r="W10" s="46">
        <f>データ!Q6</f>
        <v>107.68</v>
      </c>
      <c r="X10" s="46"/>
      <c r="Y10" s="46"/>
      <c r="Z10" s="46"/>
      <c r="AA10" s="46"/>
      <c r="AB10" s="46"/>
      <c r="AC10" s="46"/>
      <c r="AD10" s="51">
        <f>データ!R6</f>
        <v>1620</v>
      </c>
      <c r="AE10" s="51"/>
      <c r="AF10" s="51"/>
      <c r="AG10" s="51"/>
      <c r="AH10" s="51"/>
      <c r="AI10" s="51"/>
      <c r="AJ10" s="51"/>
      <c r="AK10" s="2"/>
      <c r="AL10" s="51">
        <f>データ!V6</f>
        <v>222</v>
      </c>
      <c r="AM10" s="51"/>
      <c r="AN10" s="51"/>
      <c r="AO10" s="51"/>
      <c r="AP10" s="51"/>
      <c r="AQ10" s="51"/>
      <c r="AR10" s="51"/>
      <c r="AS10" s="51"/>
      <c r="AT10" s="46">
        <f>データ!W6</f>
        <v>0.17</v>
      </c>
      <c r="AU10" s="46"/>
      <c r="AV10" s="46"/>
      <c r="AW10" s="46"/>
      <c r="AX10" s="46"/>
      <c r="AY10" s="46"/>
      <c r="AZ10" s="46"/>
      <c r="BA10" s="46"/>
      <c r="BB10" s="46">
        <f>データ!X6</f>
        <v>1305.8800000000001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6DvuADjUNAT2IEmfIHgJBEKA2CXEEl7xZ12R/he+uDeOSSw04/XB+wuU6/ZR6IQCFm/I9OwvfZirbcZgF6CHWg==" saltValue="oJx5JnivG2ex1We/T4KI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473022</v>
      </c>
      <c r="D6" s="33">
        <f t="shared" si="3"/>
        <v>47</v>
      </c>
      <c r="E6" s="33">
        <f t="shared" si="3"/>
        <v>17</v>
      </c>
      <c r="F6" s="33">
        <f t="shared" si="3"/>
        <v>4</v>
      </c>
      <c r="G6" s="33">
        <f t="shared" si="3"/>
        <v>0</v>
      </c>
      <c r="H6" s="33" t="str">
        <f t="shared" si="3"/>
        <v>沖縄県　大宜味村</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7.28</v>
      </c>
      <c r="Q6" s="34">
        <f t="shared" si="3"/>
        <v>107.68</v>
      </c>
      <c r="R6" s="34">
        <f t="shared" si="3"/>
        <v>1620</v>
      </c>
      <c r="S6" s="34">
        <f t="shared" si="3"/>
        <v>3067</v>
      </c>
      <c r="T6" s="34">
        <f t="shared" si="3"/>
        <v>63.55</v>
      </c>
      <c r="U6" s="34">
        <f t="shared" si="3"/>
        <v>48.26</v>
      </c>
      <c r="V6" s="34">
        <f t="shared" si="3"/>
        <v>222</v>
      </c>
      <c r="W6" s="34">
        <f t="shared" si="3"/>
        <v>0.17</v>
      </c>
      <c r="X6" s="34">
        <f t="shared" si="3"/>
        <v>1305.8800000000001</v>
      </c>
      <c r="Y6" s="35">
        <f>IF(Y7="",NA(),Y7)</f>
        <v>87.12</v>
      </c>
      <c r="Z6" s="35">
        <f t="shared" ref="Z6:AH6" si="4">IF(Z7="",NA(),Z7)</f>
        <v>89.33</v>
      </c>
      <c r="AA6" s="35">
        <f t="shared" si="4"/>
        <v>97</v>
      </c>
      <c r="AB6" s="35">
        <f t="shared" si="4"/>
        <v>87.5</v>
      </c>
      <c r="AC6" s="35">
        <f t="shared" si="4"/>
        <v>83.61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1003.32</v>
      </c>
      <c r="BG6" s="35">
        <f t="shared" ref="BG6:BO6" si="7">IF(BG7="",NA(),BG7)</f>
        <v>865.21</v>
      </c>
      <c r="BH6" s="35">
        <f t="shared" si="7"/>
        <v>605.30999999999995</v>
      </c>
      <c r="BI6" s="35">
        <f t="shared" si="7"/>
        <v>647.69000000000005</v>
      </c>
      <c r="BJ6" s="35">
        <f t="shared" si="7"/>
        <v>649.74</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20.059999999999999</v>
      </c>
      <c r="BR6" s="35">
        <f t="shared" ref="BR6:BZ6" si="8">IF(BR7="",NA(),BR7)</f>
        <v>25.74</v>
      </c>
      <c r="BS6" s="35">
        <f t="shared" si="8"/>
        <v>19.04</v>
      </c>
      <c r="BT6" s="35">
        <f t="shared" si="8"/>
        <v>17.399999999999999</v>
      </c>
      <c r="BU6" s="35">
        <f t="shared" si="8"/>
        <v>14.9</v>
      </c>
      <c r="BV6" s="35">
        <f t="shared" si="8"/>
        <v>49.22</v>
      </c>
      <c r="BW6" s="35">
        <f t="shared" si="8"/>
        <v>53.7</v>
      </c>
      <c r="BX6" s="35">
        <f t="shared" si="8"/>
        <v>61.54</v>
      </c>
      <c r="BY6" s="35">
        <f t="shared" si="8"/>
        <v>63.97</v>
      </c>
      <c r="BZ6" s="35">
        <f t="shared" si="8"/>
        <v>59.67</v>
      </c>
      <c r="CA6" s="34" t="str">
        <f>IF(CA7="","",IF(CA7="-","【-】","【"&amp;SUBSTITUTE(TEXT(CA7,"#,##0.00"),"-","△")&amp;"】"))</f>
        <v>【74.17】</v>
      </c>
      <c r="CB6" s="35">
        <f>IF(CB7="",NA(),CB7)</f>
        <v>727.81</v>
      </c>
      <c r="CC6" s="35">
        <f t="shared" ref="CC6:CK6" si="9">IF(CC7="",NA(),CC7)</f>
        <v>548.57000000000005</v>
      </c>
      <c r="CD6" s="35">
        <f t="shared" si="9"/>
        <v>768.73</v>
      </c>
      <c r="CE6" s="35">
        <f t="shared" si="9"/>
        <v>788.5</v>
      </c>
      <c r="CF6" s="35">
        <f t="shared" si="9"/>
        <v>871.69</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38.67</v>
      </c>
      <c r="CN6" s="35">
        <f t="shared" ref="CN6:CV6" si="10">IF(CN7="",NA(),CN7)</f>
        <v>45.33</v>
      </c>
      <c r="CO6" s="35">
        <f t="shared" si="10"/>
        <v>58</v>
      </c>
      <c r="CP6" s="35">
        <f t="shared" si="10"/>
        <v>56.67</v>
      </c>
      <c r="CQ6" s="35">
        <f t="shared" si="10"/>
        <v>52.67</v>
      </c>
      <c r="CR6" s="35">
        <f t="shared" si="10"/>
        <v>36.65</v>
      </c>
      <c r="CS6" s="35">
        <f t="shared" si="10"/>
        <v>37.72</v>
      </c>
      <c r="CT6" s="35">
        <f t="shared" si="10"/>
        <v>37.08</v>
      </c>
      <c r="CU6" s="35">
        <f t="shared" si="10"/>
        <v>37.46</v>
      </c>
      <c r="CV6" s="35">
        <f t="shared" si="10"/>
        <v>37.65</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473022</v>
      </c>
      <c r="D7" s="37">
        <v>47</v>
      </c>
      <c r="E7" s="37">
        <v>17</v>
      </c>
      <c r="F7" s="37">
        <v>4</v>
      </c>
      <c r="G7" s="37">
        <v>0</v>
      </c>
      <c r="H7" s="37" t="s">
        <v>98</v>
      </c>
      <c r="I7" s="37" t="s">
        <v>99</v>
      </c>
      <c r="J7" s="37" t="s">
        <v>100</v>
      </c>
      <c r="K7" s="37" t="s">
        <v>101</v>
      </c>
      <c r="L7" s="37" t="s">
        <v>102</v>
      </c>
      <c r="M7" s="37" t="s">
        <v>103</v>
      </c>
      <c r="N7" s="38" t="s">
        <v>104</v>
      </c>
      <c r="O7" s="38" t="s">
        <v>105</v>
      </c>
      <c r="P7" s="38">
        <v>7.28</v>
      </c>
      <c r="Q7" s="38">
        <v>107.68</v>
      </c>
      <c r="R7" s="38">
        <v>1620</v>
      </c>
      <c r="S7" s="38">
        <v>3067</v>
      </c>
      <c r="T7" s="38">
        <v>63.55</v>
      </c>
      <c r="U7" s="38">
        <v>48.26</v>
      </c>
      <c r="V7" s="38">
        <v>222</v>
      </c>
      <c r="W7" s="38">
        <v>0.17</v>
      </c>
      <c r="X7" s="38">
        <v>1305.8800000000001</v>
      </c>
      <c r="Y7" s="38">
        <v>87.12</v>
      </c>
      <c r="Z7" s="38">
        <v>89.33</v>
      </c>
      <c r="AA7" s="38">
        <v>97</v>
      </c>
      <c r="AB7" s="38">
        <v>87.5</v>
      </c>
      <c r="AC7" s="38">
        <v>83.61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1003.32</v>
      </c>
      <c r="BG7" s="38">
        <v>865.21</v>
      </c>
      <c r="BH7" s="38">
        <v>605.30999999999995</v>
      </c>
      <c r="BI7" s="38">
        <v>647.69000000000005</v>
      </c>
      <c r="BJ7" s="38">
        <v>649.74</v>
      </c>
      <c r="BK7" s="38">
        <v>1673.47</v>
      </c>
      <c r="BL7" s="38">
        <v>1592.72</v>
      </c>
      <c r="BM7" s="38">
        <v>1223.96</v>
      </c>
      <c r="BN7" s="38">
        <v>1269.1500000000001</v>
      </c>
      <c r="BO7" s="38">
        <v>1087.96</v>
      </c>
      <c r="BP7" s="38">
        <v>1218.7</v>
      </c>
      <c r="BQ7" s="38">
        <v>20.059999999999999</v>
      </c>
      <c r="BR7" s="38">
        <v>25.74</v>
      </c>
      <c r="BS7" s="38">
        <v>19.04</v>
      </c>
      <c r="BT7" s="38">
        <v>17.399999999999999</v>
      </c>
      <c r="BU7" s="38">
        <v>14.9</v>
      </c>
      <c r="BV7" s="38">
        <v>49.22</v>
      </c>
      <c r="BW7" s="38">
        <v>53.7</v>
      </c>
      <c r="BX7" s="38">
        <v>61.54</v>
      </c>
      <c r="BY7" s="38">
        <v>63.97</v>
      </c>
      <c r="BZ7" s="38">
        <v>59.67</v>
      </c>
      <c r="CA7" s="38">
        <v>74.17</v>
      </c>
      <c r="CB7" s="38">
        <v>727.81</v>
      </c>
      <c r="CC7" s="38">
        <v>548.57000000000005</v>
      </c>
      <c r="CD7" s="38">
        <v>768.73</v>
      </c>
      <c r="CE7" s="38">
        <v>788.5</v>
      </c>
      <c r="CF7" s="38">
        <v>871.69</v>
      </c>
      <c r="CG7" s="38">
        <v>332.02</v>
      </c>
      <c r="CH7" s="38">
        <v>300.35000000000002</v>
      </c>
      <c r="CI7" s="38">
        <v>267.86</v>
      </c>
      <c r="CJ7" s="38">
        <v>256.82</v>
      </c>
      <c r="CK7" s="38">
        <v>270.60000000000002</v>
      </c>
      <c r="CL7" s="38">
        <v>218.56</v>
      </c>
      <c r="CM7" s="38">
        <v>38.67</v>
      </c>
      <c r="CN7" s="38">
        <v>45.33</v>
      </c>
      <c r="CO7" s="38">
        <v>58</v>
      </c>
      <c r="CP7" s="38">
        <v>56.67</v>
      </c>
      <c r="CQ7" s="38">
        <v>52.67</v>
      </c>
      <c r="CR7" s="38">
        <v>36.65</v>
      </c>
      <c r="CS7" s="38">
        <v>37.72</v>
      </c>
      <c r="CT7" s="38">
        <v>37.08</v>
      </c>
      <c r="CU7" s="38">
        <v>37.46</v>
      </c>
      <c r="CV7" s="38">
        <v>37.65</v>
      </c>
      <c r="CW7" s="38">
        <v>42.86</v>
      </c>
      <c r="CX7" s="38">
        <v>100</v>
      </c>
      <c r="CY7" s="38">
        <v>100</v>
      </c>
      <c r="CZ7" s="38">
        <v>100</v>
      </c>
      <c r="DA7" s="38">
        <v>100</v>
      </c>
      <c r="DB7" s="38">
        <v>100</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2021-01-28T04:46:38Z</cp:lastPrinted>
  <dcterms:created xsi:type="dcterms:W3CDTF">2020-12-04T02:58:24Z</dcterms:created>
  <dcterms:modified xsi:type="dcterms:W3CDTF">2021-01-28T04:48:43Z</dcterms:modified>
  <cp:category/>
</cp:coreProperties>
</file>