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g-filesv\suidou\☆☆☆　2　経理班\比嘉　俊昭\通知等\210115FW 【1回目】公営企業に係わる経営比較分析表（令和元年度決算）の分析等について（依頼）\②水→財\【経営比較分析表】2019_472123_46_1718\【経営比較分析表】2019_472123_46_1718\"/>
    </mc:Choice>
  </mc:AlternateContent>
  <workbookProtection workbookAlgorithmName="SHA-512" workbookHashValue="HTHiYCo6/k9+eGpU0IAbQNZPQEXbuCeC+SC26iZrqqcmLT/95tKI6J/SvL2NXRAnBeboseOHNt9dl0Z+B32T+w==" workbookSaltValue="lO5kMYscRZxFqtFnTn4KtA==" workbookSpinCount="100000" lockStructure="1"/>
  <bookViews>
    <workbookView xWindow="0" yWindow="0" windowWidth="19200" windowHeight="10650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R6" i="5"/>
  <c r="Q6" i="5"/>
  <c r="P6" i="5"/>
  <c r="O6" i="5"/>
  <c r="N6" i="5"/>
  <c r="M6" i="5"/>
  <c r="L6" i="5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E85" i="4"/>
  <c r="BB10" i="4"/>
  <c r="AT10" i="4"/>
  <c r="AD10" i="4"/>
  <c r="W10" i="4"/>
  <c r="P10" i="4"/>
  <c r="I10" i="4"/>
  <c r="B10" i="4"/>
  <c r="BB8" i="4"/>
  <c r="AT8" i="4"/>
  <c r="AL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<sst xmlns="http://schemas.openxmlformats.org/spreadsheetml/2006/main" count="319" uniqueCount="116">
  <si>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</si>
  <si>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</si>
  <si>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</si>
  <si>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</si>
  <si>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</si>
  <si>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</si>
  <si>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</si>
  <si>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</si>
  <si>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</si>
  <si>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</si>
  <si>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</si>
  <si>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</si>
  <si>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</si>
  <si>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</si>
  <si>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</si>
  <si>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</si>
  <si>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</si>
  <si>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</si>
  <si>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</si>
  <si>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</si>
  <si>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</si>
  <si>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</si>
  <si>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</si>
  <si>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</si>
  <si>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</si>
  <si>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</si>
  <si>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</si>
  <si>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</si>
  <si>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</si>
  <si>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</si>
  <si>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</si>
  <si>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</si>
  <si>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</si>
  <si>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</si>
  <si>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</si>
  <si>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</si>
  <si>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</si>
  <si>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</si>
  <si>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</si>
  <si>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</si>
  <si>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</si>
  <si>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</si>
  <si>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</si>
  <si>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</si>
  <si>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</si>
  <si>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</si>
  <si>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</si>
  <si>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</si>
  <si>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</si>
  <si>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</si>
  <si>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</si>
  <si>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</si>
  <si>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</si>
  <si>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</si>
  <si>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</si>
  <si>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</si>
  <si>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</si>
  <si>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</si>
  <si>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</si>
  <si>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</si>
  <si>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</si>
  <si>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</si>
  <si>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</si>
  <si>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</si>
  <si>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</si>
  <si>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</si>
  <si>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</si>
  <si>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</si>
  <si>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</si>
  <si>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</si>
  <si>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</si>
  <si>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</si>
  <si>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</si>
  <si>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</si>
  <si>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</si>
  <si>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</si>
  <si>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</si>
  <si>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</si>
  <si>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</si>
  <si>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</si>
  <si>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</si>
  <si>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</si>
  <si>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</si>
  <si>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</si>
  <si>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</si>
  <si>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</si>
  <si>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</si>
  <si>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</si>
  <si>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</si>
  <si>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</si>
  <si>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</si>
  <si>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</si>
  <si>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</si>
  <si>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</si>
  <si>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</si>
  <si>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</si>
  <si>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沖縄県　豊見城市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</si>
  <si>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</si>
  <si>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</si>
  <si>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</si>
  <si>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</si>
  <si>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</si>
  <si>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</si>
  <si>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</si>
  <si>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</si>
  <si>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</si>
  <si>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</si>
  <si>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</si>
  <si>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</si>
  <si>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</si>
  <si>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</si>
  <si>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</si>
  <si>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</si>
  <si>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①有形固定資産減価償却率：全国及び類似団体平均値を下回っており、良好な状態を示している。
②管渠老朽化率、③管渠改善率：平成15年供用開始となっており、耐用年数を超える管渠が無い為当該値ゼロ。
</t>
    <rPh sb="1" eb="12">
      <t>ユウケイコテイシサンゲンカショウキャクリツ</t>
    </rPh>
    <rPh sb="61" eb="63">
      <t>ヘイセイ</t>
    </rPh>
    <rPh sb="65" eb="66">
      <t>ネン</t>
    </rPh>
    <phoneticPr fontId="4"/>
  </si>
  <si>
    <t>経常収支費比率、企業債残高対事業規模比率、経費回収率が全国及び類似団体平均値を下回っており、健全な経営状況とは言えない。
　汚水処理に係る費用を使用料収入で賄えておらず、使用料の適正化を検討し、持続可能な経営を行う必要がある。</t>
    <phoneticPr fontId="4"/>
  </si>
  <si>
    <t>①経常収支比率：100％を下回っており、赤字。使用料の適正化について検討する必要がある。
②累積欠損金比率：累積欠損金が発生しており、経営の健全性に課題がある。使用料の適正化について検討する必要がある。
③流動比率：100％を上回っており、短期的な支払い能力については問題ない。
④企業債残高対事業規模比率：全国及び類似団体平均値を大きく上回っている。使用料の適正化及び必要な投資規模について検討する必要がある。
⑤経費回収率：100％を大きく下回っている。使用料で賄うべき経費を賄えておらず、使用料の適正化について検討する必要がある。
⑥汚水処理原価：全国及び類似団体平均値を下回っている。
⑦施設利用率：100％を超えていることから、施設の処理能力以上の処理が必要となっており、今後注視する必要がある。
⑧水洗化率：全国及び類似団体平均値を下回っている。使用料収入増加のためにも、水洗化率向上に取り組む必要がある。</t>
    <rPh sb="1" eb="7">
      <t>ケイジョウシュウシヒリツ</t>
    </rPh>
    <rPh sb="13" eb="15">
      <t>シタマワ</t>
    </rPh>
    <rPh sb="20" eb="22">
      <t>アカジ</t>
    </rPh>
    <rPh sb="23" eb="26">
      <t>シヨウリョウ</t>
    </rPh>
    <rPh sb="27" eb="30">
      <t>テキセイカ</t>
    </rPh>
    <rPh sb="34" eb="36">
      <t>ケントウ</t>
    </rPh>
    <rPh sb="38" eb="40">
      <t>ヒツヨウ</t>
    </rPh>
    <rPh sb="47" eb="54">
      <t>ルイセキケッソンキンヒリツ</t>
    </rPh>
    <rPh sb="55" eb="59">
      <t>ルイセキケッソン</t>
    </rPh>
    <rPh sb="59" eb="60">
      <t>キン</t>
    </rPh>
    <rPh sb="61" eb="63">
      <t>ハッセイ</t>
    </rPh>
    <rPh sb="68" eb="70">
      <t>ケイエイ</t>
    </rPh>
    <rPh sb="71" eb="74">
      <t>ケンゼンセイ</t>
    </rPh>
    <rPh sb="75" eb="77">
      <t>カダイ</t>
    </rPh>
    <rPh sb="81" eb="84">
      <t>シヨウリョウ</t>
    </rPh>
    <rPh sb="85" eb="88">
      <t>テキセイカ</t>
    </rPh>
    <rPh sb="92" eb="94">
      <t>ケントウ</t>
    </rPh>
    <rPh sb="96" eb="98">
      <t>ヒツヨウ</t>
    </rPh>
    <rPh sb="105" eb="109">
      <t>リュウドウヒリツ</t>
    </rPh>
    <rPh sb="115" eb="117">
      <t>ウワマワ</t>
    </rPh>
    <rPh sb="122" eb="125">
      <t>タンキテキ</t>
    </rPh>
    <rPh sb="126" eb="128">
      <t>シハラ</t>
    </rPh>
    <rPh sb="129" eb="131">
      <t>ノウリョク</t>
    </rPh>
    <rPh sb="136" eb="138">
      <t>モンダイ</t>
    </rPh>
    <rPh sb="144" eb="156">
      <t>キギョウサイザンダカタイジギョウキボヒリツ</t>
    </rPh>
    <rPh sb="212" eb="217">
      <t>ケイヒカイシュウリツ</t>
    </rPh>
    <rPh sb="223" eb="224">
      <t>オオ</t>
    </rPh>
    <rPh sb="226" eb="228">
      <t>シタマワ</t>
    </rPh>
    <rPh sb="275" eb="281">
      <t>オスイショリゲンカ</t>
    </rPh>
    <rPh sb="282" eb="285">
      <t>ゼンコクオヨ</t>
    </rPh>
    <rPh sb="286" eb="293">
      <t>ルイジダンタイヘイキンチ</t>
    </rPh>
    <rPh sb="294" eb="296">
      <t>シタマワ</t>
    </rPh>
    <rPh sb="304" eb="309">
      <t>シセツリヨウリツ</t>
    </rPh>
    <rPh sb="315" eb="316">
      <t>コ</t>
    </rPh>
    <rPh sb="325" eb="327">
      <t>シセツ</t>
    </rPh>
    <rPh sb="328" eb="334">
      <t>ショリノウリョクイジョウ</t>
    </rPh>
    <rPh sb="335" eb="337">
      <t>ショリ</t>
    </rPh>
    <rPh sb="338" eb="340">
      <t>ヒツヨウ</t>
    </rPh>
    <rPh sb="347" eb="349">
      <t>コンゴ</t>
    </rPh>
    <rPh sb="349" eb="351">
      <t>チュウシ</t>
    </rPh>
    <rPh sb="353" eb="355">
      <t>ヒツヨウ</t>
    </rPh>
    <rPh sb="362" eb="366">
      <t>スイセンカリツ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</si>
</sst>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2D-4335-8B68-09EACDBB0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2D-4335-8B68-09EACDBB0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67-4A17-ACC3-C07B7CDCC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67-4A17-ACC3-C07B7CDCC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69.819999999999993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6E-45D8-9BFD-2C5A6A689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84.98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6E-45D8-9BFD-2C5A6A689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79.569999999999993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34-4BE7-B3A0-8CE3B46AE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34-4BE7-B3A0-8CE3B46AE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60-421E-8ACA-6A248BCF0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23.06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60-421E-8ACA-6A248BCF0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CD-4539-872E-97DC2443E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CD-4539-872E-97DC2443E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B5-4286-A4B5-A4D5F2566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193.99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B5-4286-A4B5-A4D5F2566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169.22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78-40EA-9E5B-7AEA11C25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78-40EA-9E5B-7AEA11C25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1262.58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8D-40E8-8FE8-699F91C18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826.83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8D-40E8-8FE8-699F91C18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39.659999999999997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23-48E6-8116-BDFE9DE09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23-48E6-8116-BDFE9DE09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180.8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6C-4C2D-95EB-503FD6D5E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273.52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6C-4C2D-95EB-503FD6D5E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【165.48】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【765.47】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【257.86】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J16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沖縄県　豊見城市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農業集落排水</v>
      </c>
      <c r="Q8" s="72"/>
      <c r="R8" s="72"/>
      <c r="S8" s="72"/>
      <c r="T8" s="72"/>
      <c r="U8" s="72"/>
      <c r="V8" s="72"/>
      <c r="W8" s="72" t="str">
        <f>データ!L6</f>
        <v>F2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64953</v>
      </c>
      <c r="AM8" s="69"/>
      <c r="AN8" s="69"/>
      <c r="AO8" s="69"/>
      <c r="AP8" s="69"/>
      <c r="AQ8" s="69"/>
      <c r="AR8" s="69"/>
      <c r="AS8" s="69"/>
      <c r="AT8" s="68">
        <f>データ!T6</f>
        <v>19.190000000000001</v>
      </c>
      <c r="AU8" s="68"/>
      <c r="AV8" s="68"/>
      <c r="AW8" s="68"/>
      <c r="AX8" s="68"/>
      <c r="AY8" s="68"/>
      <c r="AZ8" s="68"/>
      <c r="BA8" s="68"/>
      <c r="BB8" s="68">
        <f>データ!U6</f>
        <v>3384.73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>
        <f>データ!O6</f>
        <v>83.77</v>
      </c>
      <c r="J10" s="68"/>
      <c r="K10" s="68"/>
      <c r="L10" s="68"/>
      <c r="M10" s="68"/>
      <c r="N10" s="68"/>
      <c r="O10" s="68"/>
      <c r="P10" s="68">
        <f>データ!P6</f>
        <v>45.94</v>
      </c>
      <c r="Q10" s="68"/>
      <c r="R10" s="68"/>
      <c r="S10" s="68"/>
      <c r="T10" s="68"/>
      <c r="U10" s="68"/>
      <c r="V10" s="68"/>
      <c r="W10" s="68">
        <f>データ!Q6</f>
        <v>100</v>
      </c>
      <c r="X10" s="68"/>
      <c r="Y10" s="68"/>
      <c r="Z10" s="68"/>
      <c r="AA10" s="68"/>
      <c r="AB10" s="68"/>
      <c r="AC10" s="68"/>
      <c r="AD10" s="69">
        <f>データ!R6</f>
        <v>1342</v>
      </c>
      <c r="AE10" s="69"/>
      <c r="AF10" s="69"/>
      <c r="AG10" s="69"/>
      <c r="AH10" s="69"/>
      <c r="AI10" s="69"/>
      <c r="AJ10" s="69"/>
      <c r="AK10" s="2"/>
      <c r="AL10" s="69">
        <f>データ!V6</f>
        <v>1842</v>
      </c>
      <c r="AM10" s="69"/>
      <c r="AN10" s="69"/>
      <c r="AO10" s="69"/>
      <c r="AP10" s="69"/>
      <c r="AQ10" s="69"/>
      <c r="AR10" s="69"/>
      <c r="AS10" s="69"/>
      <c r="AT10" s="68">
        <f>データ!W6</f>
        <v>0.39</v>
      </c>
      <c r="AU10" s="68"/>
      <c r="AV10" s="68"/>
      <c r="AW10" s="68"/>
      <c r="AX10" s="68"/>
      <c r="AY10" s="68"/>
      <c r="AZ10" s="68"/>
      <c r="BA10" s="68"/>
      <c r="BB10" s="68">
        <f>データ!X6</f>
        <v>4723.08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115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113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114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【102.97】</v>
      </c>
      <c r="F85" s="26" t="str">
        <f>データ!AT6</f>
        <v>【165.48】</v>
      </c>
      <c r="G85" s="26" t="str">
        <f>データ!BE6</f>
        <v>【33.84】</v>
      </c>
      <c r="H85" s="26" t="str">
        <f>データ!BP6</f>
        <v>【765.47】</v>
      </c>
      <c r="I85" s="26" t="str">
        <f>データ!CA6</f>
        <v>【59.59】</v>
      </c>
      <c r="J85" s="26" t="str">
        <f>データ!CL6</f>
        <v>【257.86】</v>
      </c>
      <c r="K85" s="26" t="str">
        <f>データ!CW6</f>
        <v>【51.30】</v>
      </c>
      <c r="L85" s="26" t="str">
        <f>データ!DH6</f>
        <v>【86.22】</v>
      </c>
      <c r="M85" s="26" t="str">
        <f>データ!DS6</f>
        <v>【24.97】</v>
      </c>
      <c r="N85" s="26" t="str">
        <f>データ!ED6</f>
        <v>【0.00】</v>
      </c>
      <c r="O85" s="26" t="str">
        <f>データ!EO6</f>
        <v>【0.02】</v>
      </c>
    </row>
  </sheetData>
  <sheetProtection algorithmName="SHA-512" hashValue="JSgsEoEdSMOa2LIDtKDqoiRwIVzBg37claHlHtufm4jR+pvJ24gKuFnVxw6lNXe28qrPHuwQxgbLc31Boo/V+A==" saltValue="a14uakkMk0Xt0OIUksBveg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2019</v>
      </c>
      <c r="C6" s="33">
        <f t="shared" ref="C6:X6" si="3">C7</f>
        <v>472123</v>
      </c>
      <c r="D6" s="33">
        <f t="shared" si="3"/>
        <v>46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沖縄県　豊見城市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>
        <f t="shared" si="3"/>
        <v>83.77</v>
      </c>
      <c r="P6" s="34">
        <f t="shared" si="3"/>
        <v>45.94</v>
      </c>
      <c r="Q6" s="34">
        <f t="shared" si="3"/>
        <v>100</v>
      </c>
      <c r="R6" s="34">
        <f t="shared" si="3"/>
        <v>1342</v>
      </c>
      <c r="S6" s="34">
        <f t="shared" si="3"/>
        <v>64953</v>
      </c>
      <c r="T6" s="34">
        <f t="shared" si="3"/>
        <v>19.190000000000001</v>
      </c>
      <c r="U6" s="34">
        <f t="shared" si="3"/>
        <v>3384.73</v>
      </c>
      <c r="V6" s="34">
        <f t="shared" si="3"/>
        <v>1842</v>
      </c>
      <c r="W6" s="34">
        <f t="shared" si="3"/>
        <v>0.39</v>
      </c>
      <c r="X6" s="34">
        <f t="shared" si="3"/>
        <v>4723.08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 t="str">
        <f t="shared" si="4"/>
        <v>-</v>
      </c>
      <c r="AC6" s="35">
        <f t="shared" si="4"/>
        <v>79.569999999999993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 t="str">
        <f t="shared" si="4"/>
        <v>-</v>
      </c>
      <c r="AH6" s="35">
        <f t="shared" si="4"/>
        <v>103.6</v>
      </c>
      <c r="AI6" s="34" t="str">
        <f>IF(AI7="","",IF(AI7="-","【-】","【"&amp;SUBSTITUTE(TEXT(AI7,"#,##0.00"),"-","△")&amp;"】"))</f>
        <v>【102.97】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 t="str">
        <f t="shared" si="5"/>
        <v>-</v>
      </c>
      <c r="AN6" s="35">
        <f t="shared" si="5"/>
        <v>120.19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 t="str">
        <f t="shared" si="5"/>
        <v>-</v>
      </c>
      <c r="AS6" s="35">
        <f t="shared" si="5"/>
        <v>193.99</v>
      </c>
      <c r="AT6" s="34" t="str">
        <f>IF(AT7="","",IF(AT7="-","【-】","【"&amp;SUBSTITUTE(TEXT(AT7,"#,##0.00"),"-","△")&amp;"】"))</f>
        <v>【165.48】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 t="str">
        <f t="shared" si="6"/>
        <v>-</v>
      </c>
      <c r="AY6" s="35">
        <f t="shared" si="6"/>
        <v>169.22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 t="str">
        <f t="shared" si="6"/>
        <v>-</v>
      </c>
      <c r="BD6" s="35">
        <f t="shared" si="6"/>
        <v>26.99</v>
      </c>
      <c r="BE6" s="34" t="str">
        <f>IF(BE7="","",IF(BE7="-","【-】","【"&amp;SUBSTITUTE(TEXT(BE7,"#,##0.00"),"-","△")&amp;"】"))</f>
        <v>【33.84】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 t="str">
        <f t="shared" si="7"/>
        <v>-</v>
      </c>
      <c r="BJ6" s="35">
        <f t="shared" si="7"/>
        <v>1262.58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 t="str">
        <f t="shared" si="7"/>
        <v>-</v>
      </c>
      <c r="BO6" s="35">
        <f t="shared" si="7"/>
        <v>826.83</v>
      </c>
      <c r="BP6" s="34" t="str">
        <f>IF(BP7="","",IF(BP7="-","【-】","【"&amp;SUBSTITUTE(TEXT(BP7,"#,##0.00"),"-","△")&amp;"】"))</f>
        <v>【765.47】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 t="str">
        <f t="shared" si="8"/>
        <v>-</v>
      </c>
      <c r="BU6" s="35">
        <f t="shared" si="8"/>
        <v>39.659999999999997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 t="str">
        <f t="shared" si="8"/>
        <v>-</v>
      </c>
      <c r="BZ6" s="35">
        <f t="shared" si="8"/>
        <v>57.31</v>
      </c>
      <c r="CA6" s="34" t="str">
        <f>IF(CA7="","",IF(CA7="-","【-】","【"&amp;SUBSTITUTE(TEXT(CA7,"#,##0.00"),"-","△")&amp;"】"))</f>
        <v>【59.59】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 t="str">
        <f t="shared" si="9"/>
        <v>-</v>
      </c>
      <c r="CF6" s="35">
        <f t="shared" si="9"/>
        <v>180.8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 t="str">
        <f t="shared" si="9"/>
        <v>-</v>
      </c>
      <c r="CK6" s="35">
        <f t="shared" si="9"/>
        <v>273.52</v>
      </c>
      <c r="CL6" s="34" t="str">
        <f>IF(CL7="","",IF(CL7="-","【-】","【"&amp;SUBSTITUTE(TEXT(CL7,"#,##0.00"),"-","△")&amp;"】"))</f>
        <v>【257.86】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>
        <f t="shared" si="10"/>
        <v>106.8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 t="str">
        <f t="shared" si="10"/>
        <v>-</v>
      </c>
      <c r="CV6" s="35">
        <f t="shared" si="10"/>
        <v>50.14</v>
      </c>
      <c r="CW6" s="34" t="str">
        <f>IF(CW7="","",IF(CW7="-","【-】","【"&amp;SUBSTITUTE(TEXT(CW7,"#,##0.00"),"-","△")&amp;"】"))</f>
        <v>【51.30】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 t="str">
        <f t="shared" si="11"/>
        <v>-</v>
      </c>
      <c r="DB6" s="35">
        <f t="shared" si="11"/>
        <v>69.819999999999993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 t="str">
        <f t="shared" si="11"/>
        <v>-</v>
      </c>
      <c r="DG6" s="35">
        <f t="shared" si="11"/>
        <v>84.98</v>
      </c>
      <c r="DH6" s="34" t="str">
        <f>IF(DH7="","",IF(DH7="-","【-】","【"&amp;SUBSTITUTE(TEXT(DH7,"#,##0.00"),"-","△")&amp;"】"))</f>
        <v>【86.22】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 t="str">
        <f t="shared" si="12"/>
        <v>-</v>
      </c>
      <c r="DM6" s="35">
        <f t="shared" si="12"/>
        <v>3.92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 t="str">
        <f t="shared" si="12"/>
        <v>-</v>
      </c>
      <c r="DR6" s="35">
        <f t="shared" si="12"/>
        <v>23.06</v>
      </c>
      <c r="DS6" s="34" t="str">
        <f>IF(DS7="","",IF(DS7="-","【-】","【"&amp;SUBSTITUTE(TEXT(DS7,"#,##0.00"),"-","△")&amp;"】"))</f>
        <v>【24.97】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 t="str">
        <f t="shared" si="13"/>
        <v>-</v>
      </c>
      <c r="EC6" s="34">
        <f t="shared" si="13"/>
        <v>0</v>
      </c>
      <c r="ED6" s="34" t="str">
        <f>IF(ED7="","",IF(ED7="-","【-】","【"&amp;SUBSTITUTE(TEXT(ED7,"#,##0.00"),"-","△")&amp;"】"))</f>
        <v>【0.00】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4">
        <f t="shared" si="14"/>
        <v>0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>
        <f t="shared" si="14"/>
        <v>0.02</v>
      </c>
      <c r="EO6" s="34" t="str">
        <f>IF(EO7="","",IF(EO7="-","【-】","【"&amp;SUBSTITUTE(TEXT(EO7,"#,##0.00"),"-","△")&amp;"】"))</f>
        <v>【0.02】</v>
      </c>
    </row>
    <row r="7" spans="1:148" s="36" customFormat="1" x14ac:dyDescent="0.15">
      <c r="A7" s="28"/>
      <c r="B7" s="37">
        <v>2019</v>
      </c>
      <c r="C7" s="37">
        <v>472123</v>
      </c>
      <c r="D7" s="37">
        <v>46</v>
      </c>
      <c r="E7" s="37">
        <v>17</v>
      </c>
      <c r="F7" s="37">
        <v>5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83.77</v>
      </c>
      <c r="P7" s="38">
        <v>45.94</v>
      </c>
      <c r="Q7" s="38">
        <v>100</v>
      </c>
      <c r="R7" s="38">
        <v>1342</v>
      </c>
      <c r="S7" s="38">
        <v>64953</v>
      </c>
      <c r="T7" s="38">
        <v>19.190000000000001</v>
      </c>
      <c r="U7" s="38">
        <v>3384.73</v>
      </c>
      <c r="V7" s="38">
        <v>1842</v>
      </c>
      <c r="W7" s="38">
        <v>0.39</v>
      </c>
      <c r="X7" s="38">
        <v>4723.08</v>
      </c>
      <c r="Y7" s="38" t="s">
        <v>102</v>
      </c>
      <c r="Z7" s="38" t="s">
        <v>102</v>
      </c>
      <c r="AA7" s="38" t="s">
        <v>102</v>
      </c>
      <c r="AB7" s="38" t="s">
        <v>102</v>
      </c>
      <c r="AC7" s="38">
        <v>79.569999999999993</v>
      </c>
      <c r="AD7" s="38" t="s">
        <v>102</v>
      </c>
      <c r="AE7" s="38" t="s">
        <v>102</v>
      </c>
      <c r="AF7" s="38" t="s">
        <v>102</v>
      </c>
      <c r="AG7" s="38" t="s">
        <v>102</v>
      </c>
      <c r="AH7" s="38">
        <v>103.6</v>
      </c>
      <c r="AI7" s="38">
        <v>102.97</v>
      </c>
      <c r="AJ7" s="38" t="s">
        <v>102</v>
      </c>
      <c r="AK7" s="38" t="s">
        <v>102</v>
      </c>
      <c r="AL7" s="38" t="s">
        <v>102</v>
      </c>
      <c r="AM7" s="38" t="s">
        <v>102</v>
      </c>
      <c r="AN7" s="38">
        <v>120.19</v>
      </c>
      <c r="AO7" s="38" t="s">
        <v>102</v>
      </c>
      <c r="AP7" s="38" t="s">
        <v>102</v>
      </c>
      <c r="AQ7" s="38" t="s">
        <v>102</v>
      </c>
      <c r="AR7" s="38" t="s">
        <v>102</v>
      </c>
      <c r="AS7" s="38">
        <v>193.99</v>
      </c>
      <c r="AT7" s="38">
        <v>165.48</v>
      </c>
      <c r="AU7" s="38" t="s">
        <v>102</v>
      </c>
      <c r="AV7" s="38" t="s">
        <v>102</v>
      </c>
      <c r="AW7" s="38" t="s">
        <v>102</v>
      </c>
      <c r="AX7" s="38" t="s">
        <v>102</v>
      </c>
      <c r="AY7" s="38">
        <v>169.22</v>
      </c>
      <c r="AZ7" s="38" t="s">
        <v>102</v>
      </c>
      <c r="BA7" s="38" t="s">
        <v>102</v>
      </c>
      <c r="BB7" s="38" t="s">
        <v>102</v>
      </c>
      <c r="BC7" s="38" t="s">
        <v>102</v>
      </c>
      <c r="BD7" s="38">
        <v>26.99</v>
      </c>
      <c r="BE7" s="38">
        <v>33.840000000000003</v>
      </c>
      <c r="BF7" s="38" t="s">
        <v>102</v>
      </c>
      <c r="BG7" s="38" t="s">
        <v>102</v>
      </c>
      <c r="BH7" s="38" t="s">
        <v>102</v>
      </c>
      <c r="BI7" s="38" t="s">
        <v>102</v>
      </c>
      <c r="BJ7" s="38">
        <v>1262.58</v>
      </c>
      <c r="BK7" s="38" t="s">
        <v>102</v>
      </c>
      <c r="BL7" s="38" t="s">
        <v>102</v>
      </c>
      <c r="BM7" s="38" t="s">
        <v>102</v>
      </c>
      <c r="BN7" s="38" t="s">
        <v>102</v>
      </c>
      <c r="BO7" s="38">
        <v>826.83</v>
      </c>
      <c r="BP7" s="38">
        <v>765.47</v>
      </c>
      <c r="BQ7" s="38" t="s">
        <v>102</v>
      </c>
      <c r="BR7" s="38" t="s">
        <v>102</v>
      </c>
      <c r="BS7" s="38" t="s">
        <v>102</v>
      </c>
      <c r="BT7" s="38" t="s">
        <v>102</v>
      </c>
      <c r="BU7" s="38">
        <v>39.659999999999997</v>
      </c>
      <c r="BV7" s="38" t="s">
        <v>102</v>
      </c>
      <c r="BW7" s="38" t="s">
        <v>102</v>
      </c>
      <c r="BX7" s="38" t="s">
        <v>102</v>
      </c>
      <c r="BY7" s="38" t="s">
        <v>102</v>
      </c>
      <c r="BZ7" s="38">
        <v>57.31</v>
      </c>
      <c r="CA7" s="38">
        <v>59.59</v>
      </c>
      <c r="CB7" s="38" t="s">
        <v>102</v>
      </c>
      <c r="CC7" s="38" t="s">
        <v>102</v>
      </c>
      <c r="CD7" s="38" t="s">
        <v>102</v>
      </c>
      <c r="CE7" s="38" t="s">
        <v>102</v>
      </c>
      <c r="CF7" s="38">
        <v>180.8</v>
      </c>
      <c r="CG7" s="38" t="s">
        <v>102</v>
      </c>
      <c r="CH7" s="38" t="s">
        <v>102</v>
      </c>
      <c r="CI7" s="38" t="s">
        <v>102</v>
      </c>
      <c r="CJ7" s="38" t="s">
        <v>102</v>
      </c>
      <c r="CK7" s="38">
        <v>273.52</v>
      </c>
      <c r="CL7" s="38">
        <v>257.86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>
        <v>106.8</v>
      </c>
      <c r="CR7" s="38" t="s">
        <v>102</v>
      </c>
      <c r="CS7" s="38" t="s">
        <v>102</v>
      </c>
      <c r="CT7" s="38" t="s">
        <v>102</v>
      </c>
      <c r="CU7" s="38" t="s">
        <v>102</v>
      </c>
      <c r="CV7" s="38">
        <v>50.14</v>
      </c>
      <c r="CW7" s="38">
        <v>51.3</v>
      </c>
      <c r="CX7" s="38" t="s">
        <v>102</v>
      </c>
      <c r="CY7" s="38" t="s">
        <v>102</v>
      </c>
      <c r="CZ7" s="38" t="s">
        <v>102</v>
      </c>
      <c r="DA7" s="38" t="s">
        <v>102</v>
      </c>
      <c r="DB7" s="38">
        <v>69.819999999999993</v>
      </c>
      <c r="DC7" s="38" t="s">
        <v>102</v>
      </c>
      <c r="DD7" s="38" t="s">
        <v>102</v>
      </c>
      <c r="DE7" s="38" t="s">
        <v>102</v>
      </c>
      <c r="DF7" s="38" t="s">
        <v>102</v>
      </c>
      <c r="DG7" s="38">
        <v>84.98</v>
      </c>
      <c r="DH7" s="38">
        <v>86.22</v>
      </c>
      <c r="DI7" s="38" t="s">
        <v>102</v>
      </c>
      <c r="DJ7" s="38" t="s">
        <v>102</v>
      </c>
      <c r="DK7" s="38" t="s">
        <v>102</v>
      </c>
      <c r="DL7" s="38" t="s">
        <v>102</v>
      </c>
      <c r="DM7" s="38">
        <v>3.92</v>
      </c>
      <c r="DN7" s="38" t="s">
        <v>102</v>
      </c>
      <c r="DO7" s="38" t="s">
        <v>102</v>
      </c>
      <c r="DP7" s="38" t="s">
        <v>102</v>
      </c>
      <c r="DQ7" s="38" t="s">
        <v>102</v>
      </c>
      <c r="DR7" s="38">
        <v>23.06</v>
      </c>
      <c r="DS7" s="38">
        <v>24.97</v>
      </c>
      <c r="DT7" s="38" t="s">
        <v>102</v>
      </c>
      <c r="DU7" s="38" t="s">
        <v>102</v>
      </c>
      <c r="DV7" s="38" t="s">
        <v>102</v>
      </c>
      <c r="DW7" s="38" t="s">
        <v>102</v>
      </c>
      <c r="DX7" s="38">
        <v>0</v>
      </c>
      <c r="DY7" s="38" t="s">
        <v>102</v>
      </c>
      <c r="DZ7" s="38" t="s">
        <v>102</v>
      </c>
      <c r="EA7" s="38" t="s">
        <v>102</v>
      </c>
      <c r="EB7" s="38" t="s">
        <v>102</v>
      </c>
      <c r="EC7" s="38">
        <v>0</v>
      </c>
      <c r="ED7" s="38">
        <v>0</v>
      </c>
      <c r="EE7" s="38" t="s">
        <v>102</v>
      </c>
      <c r="EF7" s="38" t="s">
        <v>102</v>
      </c>
      <c r="EG7" s="38" t="s">
        <v>102</v>
      </c>
      <c r="EH7" s="38" t="s">
        <v>102</v>
      </c>
      <c r="EI7" s="38">
        <v>0</v>
      </c>
      <c r="EJ7" s="38" t="s">
        <v>102</v>
      </c>
      <c r="EK7" s="38" t="s">
        <v>102</v>
      </c>
      <c r="EL7" s="38" t="s">
        <v>102</v>
      </c>
      <c r="EM7" s="38" t="s">
        <v>102</v>
      </c>
      <c r="EN7" s="38">
        <v>0.02</v>
      </c>
      <c r="EO7" s="38">
        <v>0.02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110</v>
      </c>
      <c r="E13" t="s">
        <v>110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豊見城市LGアカウント0933</cp:lastModifiedBy>
  <cp:lastPrinted>2021-01-22T04:09:38Z</cp:lastPrinted>
  <dcterms:created xsi:type="dcterms:W3CDTF">2020-12-04T02:38:30Z</dcterms:created>
  <dcterms:modified xsi:type="dcterms:W3CDTF">2021-01-22T04:09:39Z</dcterms:modified>
  <cp:category/>
</cp:coreProperties>
</file>