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riItoman\水道部\総務課\庶務係\経営比較分析表\令和2年度経営比較分析表\"/>
    </mc:Choice>
  </mc:AlternateContent>
  <workbookProtection workbookAlgorithmName="SHA-512" workbookHashValue="As6INmIrhSRnh0X5sQ+ynu3dJzB06CGNyFGv8GkX8c7NWO7RgeGd1s1HBaOiq2SArPVlII6+uNkhS2e2LzEExA==" workbookSaltValue="qIYMIQirwZcNFiNtfNz54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<sst xmlns="http://schemas.openxmlformats.org/spreadsheetml/2006/main" count="228" uniqueCount="114">
  <si>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</si>
  <si>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</si>
  <si>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</si>
  <si>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</si>
  <si>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</si>
  <si>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</si>
  <si>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</si>
  <si>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</si>
  <si>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</si>
  <si>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</si>
  <si>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</si>
  <si>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</si>
  <si>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</si>
  <si>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</si>
  <si>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</si>
  <si>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</si>
  <si>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</si>
  <si>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</si>
  <si>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</si>
  <si>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</si>
  <si>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</si>
  <si>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</si>
  <si>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</si>
  <si>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</si>
  <si>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</si>
  <si>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</si>
  <si>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</si>
  <si>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</si>
  <si>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</si>
  <si>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</si>
  <si>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</si>
  <si>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</si>
  <si>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</si>
  <si>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</si>
  <si>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</si>
  <si>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</si>
  <si>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</si>
  <si>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</si>
  <si>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</si>
  <si>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</si>
  <si>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</si>
  <si>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</si>
  <si>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</si>
  <si>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</si>
  <si>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</si>
  <si>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</si>
  <si>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</si>
  <si>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</si>
  <si>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</si>
  <si>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</si>
  <si>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</si>
  <si>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</si>
  <si>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</si>
  <si>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</si>
  <si>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</si>
  <si>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</si>
  <si>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</si>
  <si>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</si>
  <si>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</si>
  <si>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</si>
  <si>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</si>
  <si>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</si>
  <si>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</si>
  <si>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</si>
  <si>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</si>
  <si>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</si>
  <si>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</si>
  <si>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</si>
  <si>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</si>
  <si>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</si>
  <si>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</si>
  <si>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</si>
  <si>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</si>
  <si>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</si>
  <si>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</si>
  <si>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</si>
  <si>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</si>
  <si>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</si>
  <si>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</si>
  <si>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</si>
  <si>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</si>
  <si>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</si>
  <si>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</si>
  <si>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</si>
  <si>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</si>
  <si>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</si>
  <si>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</si>
  <si>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</si>
  <si>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</si>
  <si>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</si>
  <si>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</si>
  <si>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</si>
  <si>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</si>
  <si>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</si>
  <si>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</si>
  <si>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</si>
  <si>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</si>
  <si>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</si>
  <si>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</si>
  <si>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</si>
  <si>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</si>
  <si>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</si>
  <si>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</si>
  <si>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</si>
  <si>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</si>
  <si>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</si>
  <si>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</si>
  <si>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</si>
  <si>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</si>
  <si>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</si>
  <si>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</si>
  <si>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各年度とも１００％を上回っていることから健全な状況といえるが、全国平均及び類似団体を下回る状態であるため今後の施設等に係る費用削減に取り組む必要がある。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各年度とも１００％を超え、平均値も概ね上回っており、今後も回収率の向上に努める。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239" eb="242">
      <t>カクネンド</t>
    </rPh>
    <rPh sb="249" eb="250">
      <t>コ</t>
    </rPh>
    <rPh sb="252" eb="255">
      <t>ヘイキンチ</t>
    </rPh>
    <rPh sb="256" eb="257">
      <t>オオム</t>
    </rPh>
    <phoneticPr fontId="4"/>
  </si>
  <si>
    <t xml:space="preserve">  経営状況は、現在のところ良好と判断できるが、
今後は経年劣化による老朽施設や管路の更新、耐震化での事業費の増加が見込まれることから、より一層の計画的経営健全化を行う必要がある。</t>
    <rPh sb="25" eb="27">
      <t>コンゴ</t>
    </rPh>
    <rPh sb="28" eb="30">
      <t>ケイネン</t>
    </rPh>
    <rPh sb="30" eb="32">
      <t>レッカ</t>
    </rPh>
    <rPh sb="35" eb="37">
      <t>ロウキュウ</t>
    </rPh>
    <rPh sb="37" eb="39">
      <t>シセツ</t>
    </rPh>
    <rPh sb="40" eb="42">
      <t>カンロ</t>
    </rPh>
    <rPh sb="43" eb="45">
      <t>コウシン</t>
    </rPh>
    <rPh sb="46" eb="49">
      <t>タイシンカ</t>
    </rPh>
    <rPh sb="51" eb="54">
      <t>ジギョウヒ</t>
    </rPh>
    <rPh sb="55" eb="57">
      <t>ゾウカ</t>
    </rPh>
    <rPh sb="58" eb="60">
      <t>ミコ</t>
    </rPh>
    <rPh sb="70" eb="72">
      <t>イッソウ</t>
    </rPh>
    <rPh sb="73" eb="76">
      <t>ケイカクテキ</t>
    </rPh>
    <rPh sb="76" eb="78">
      <t>ケイエイ</t>
    </rPh>
    <rPh sb="78" eb="81">
      <t>ケンゼンカ</t>
    </rPh>
    <rPh sb="82" eb="83">
      <t>オコナ</t>
    </rPh>
    <rPh sb="84" eb="86">
      <t>ヒツヨウ</t>
    </rPh>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</si>
  <si>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平均値より高い値となっているが、引き続き老朽管路を計画的に更新する必要がある。</t>
    <rPh sb="122" eb="123">
      <t>ヒ</t>
    </rPh>
    <rPh sb="124" eb="12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</si>
</sst>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0.86</c:v>
                </c:pt>
                <c:pt idx="4" formatCode="#,##0.00;&quot;△&quot;#,##0.00;&quot;-&quot;">
                  <c:v>0.65</c:v>
                </c:pt>
              </c:numCache>
            </c:numRef>
          </c:val>
          <c:extLst>
            <c:ext xmlns:c16="http://schemas.microsoft.com/office/drawing/2014/chart" uri="{C3380CC4-5D6E-409C-BE32-E72D297353CC}">
              <c16:uniqueId val="{00000000-7426-43E7-B559-1CF8C5E8F6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426-43E7-B559-1CF8C5E8F6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71.39</c:v>
                </c:pt>
                <c:pt idx="1">
                  <c:v>73.56</c:v>
                </c:pt>
                <c:pt idx="2">
                  <c:v>76.63</c:v>
                </c:pt>
                <c:pt idx="3">
                  <c:v>74.91</c:v>
                </c:pt>
                <c:pt idx="4">
                  <c:v>76.31</c:v>
                </c:pt>
              </c:numCache>
            </c:numRef>
          </c:val>
          <c:extLst>
            <c:ext xmlns:c16="http://schemas.microsoft.com/office/drawing/2014/chart" uri="{C3380CC4-5D6E-409C-BE32-E72D297353CC}">
              <c16:uniqueId val="{00000000-79F2-41AD-8411-10E19970F4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9F2-41AD-8411-10E19970F4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97.84</c:v>
                </c:pt>
                <c:pt idx="1">
                  <c:v>97.17</c:v>
                </c:pt>
                <c:pt idx="2">
                  <c:v>92.86</c:v>
                </c:pt>
                <c:pt idx="3">
                  <c:v>94.93</c:v>
                </c:pt>
                <c:pt idx="4">
                  <c:v>94.42</c:v>
                </c:pt>
              </c:numCache>
            </c:numRef>
          </c:val>
          <c:extLst>
            <c:ext xmlns:c16="http://schemas.microsoft.com/office/drawing/2014/chart" uri="{C3380CC4-5D6E-409C-BE32-E72D297353CC}">
              <c16:uniqueId val="{00000000-74EB-4BAD-9681-65676D41DA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4EB-4BAD-9681-65676D41DA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110.97</c:v>
                </c:pt>
                <c:pt idx="1">
                  <c:v>111.85</c:v>
                </c:pt>
                <c:pt idx="2">
                  <c:v>106.78</c:v>
                </c:pt>
                <c:pt idx="3">
                  <c:v>110.98</c:v>
                </c:pt>
                <c:pt idx="4">
                  <c:v>110.87</c:v>
                </c:pt>
              </c:numCache>
            </c:numRef>
          </c:val>
          <c:extLst>
            <c:ext xmlns:c16="http://schemas.microsoft.com/office/drawing/2014/chart" uri="{C3380CC4-5D6E-409C-BE32-E72D297353CC}">
              <c16:uniqueId val="{00000000-A6D7-43D4-BD97-6074198BBD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6D7-43D4-BD97-6074198BBD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52.92</c:v>
                </c:pt>
                <c:pt idx="1">
                  <c:v>55.16</c:v>
                </c:pt>
                <c:pt idx="2">
                  <c:v>56.13</c:v>
                </c:pt>
                <c:pt idx="3">
                  <c:v>55.79</c:v>
                </c:pt>
                <c:pt idx="4">
                  <c:v>56.08</c:v>
                </c:pt>
              </c:numCache>
            </c:numRef>
          </c:val>
          <c:extLst>
            <c:ext xmlns:c16="http://schemas.microsoft.com/office/drawing/2014/chart" uri="{C3380CC4-5D6E-409C-BE32-E72D297353CC}">
              <c16:uniqueId val="{00000000-C4EC-4E03-AB04-D9D2EA8F01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4EC-4E03-AB04-D9D2EA8F01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10.53</c:v>
                </c:pt>
                <c:pt idx="4" formatCode="#,##0.00;&quot;△&quot;#,##0.00;&quot;-&quot;">
                  <c:v>15.85</c:v>
                </c:pt>
              </c:numCache>
            </c:numRef>
          </c:val>
          <c:extLst>
            <c:ext xmlns:c16="http://schemas.microsoft.com/office/drawing/2014/chart" uri="{C3380CC4-5D6E-409C-BE32-E72D297353CC}">
              <c16:uniqueId val="{00000000-7461-4129-A5CF-52171D7E0E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461-4129-A5CF-52171D7E0E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B9-4FED-BEEC-7F11300FE1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6B9-4FED-BEEC-7F11300FE1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1364.53</c:v>
                </c:pt>
                <c:pt idx="1">
                  <c:v>1220.1099999999999</c:v>
                </c:pt>
                <c:pt idx="2">
                  <c:v>606.57000000000005</c:v>
                </c:pt>
                <c:pt idx="3">
                  <c:v>613.1</c:v>
                </c:pt>
                <c:pt idx="4">
                  <c:v>804.34</c:v>
                </c:pt>
              </c:numCache>
            </c:numRef>
          </c:val>
          <c:extLst>
            <c:ext xmlns:c16="http://schemas.microsoft.com/office/drawing/2014/chart" uri="{C3380CC4-5D6E-409C-BE32-E72D297353CC}">
              <c16:uniqueId val="{00000000-CD4F-4029-A644-1D235DB692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D4F-4029-A644-1D235DB692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26.82</c:v>
                </c:pt>
                <c:pt idx="1">
                  <c:v>22.92</c:v>
                </c:pt>
                <c:pt idx="2">
                  <c:v>19.86</c:v>
                </c:pt>
                <c:pt idx="3">
                  <c:v>17.07</c:v>
                </c:pt>
                <c:pt idx="4">
                  <c:v>14.9</c:v>
                </c:pt>
              </c:numCache>
            </c:numRef>
          </c:val>
          <c:extLst>
            <c:ext xmlns:c16="http://schemas.microsoft.com/office/drawing/2014/chart" uri="{C3380CC4-5D6E-409C-BE32-E72D297353CC}">
              <c16:uniqueId val="{00000000-F6B6-4644-953F-3681E3B264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6B6-4644-953F-3681E3B264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107.4</c:v>
                </c:pt>
                <c:pt idx="1">
                  <c:v>108.84</c:v>
                </c:pt>
                <c:pt idx="2">
                  <c:v>102.39</c:v>
                </c:pt>
                <c:pt idx="3">
                  <c:v>107.73</c:v>
                </c:pt>
                <c:pt idx="4">
                  <c:v>106.1</c:v>
                </c:pt>
              </c:numCache>
            </c:numRef>
          </c:val>
          <c:extLst>
            <c:ext xmlns:c16="http://schemas.microsoft.com/office/drawing/2014/chart" uri="{C3380CC4-5D6E-409C-BE32-E72D297353CC}">
              <c16:uniqueId val="{00000000-2A35-4B2A-AFE6-6A2B7477FE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A35-4B2A-AFE6-6A2B7477FE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184.62</c:v>
                </c:pt>
                <c:pt idx="1">
                  <c:v>183.23</c:v>
                </c:pt>
                <c:pt idx="2">
                  <c:v>194.51</c:v>
                </c:pt>
                <c:pt idx="3">
                  <c:v>184.12</c:v>
                </c:pt>
                <c:pt idx="4">
                  <c:v>175.65</c:v>
                </c:pt>
              </c:numCache>
            </c:numRef>
          </c:val>
          <c:extLst>
            <c:ext xmlns:c16="http://schemas.microsoft.com/office/drawing/2014/chart" uri="{C3380CC4-5D6E-409C-BE32-E72D297353CC}">
              <c16:uniqueId val="{00000000-DB79-4D1C-9D10-FEABD7DCCFE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B79-4D1C-9D10-FEABD7DCCFE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糸満市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62349</v>
      </c>
      <c r="AM8" s="71"/>
      <c r="AN8" s="71"/>
      <c r="AO8" s="71"/>
      <c r="AP8" s="71"/>
      <c r="AQ8" s="71"/>
      <c r="AR8" s="71"/>
      <c r="AS8" s="71"/>
      <c r="AT8" s="67">
        <f>データ!$S$6</f>
        <v>46.63</v>
      </c>
      <c r="AU8" s="68"/>
      <c r="AV8" s="68"/>
      <c r="AW8" s="68"/>
      <c r="AX8" s="68"/>
      <c r="AY8" s="68"/>
      <c r="AZ8" s="68"/>
      <c r="BA8" s="68"/>
      <c r="BB8" s="70">
        <f>データ!$T$6</f>
        <v>1337.1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95.38</v>
      </c>
      <c r="J10" s="68"/>
      <c r="K10" s="68"/>
      <c r="L10" s="68"/>
      <c r="M10" s="68"/>
      <c r="N10" s="68"/>
      <c r="O10" s="69"/>
      <c r="P10" s="70">
        <f>データ!$P$6</f>
        <v>100</v>
      </c>
      <c r="Q10" s="70"/>
      <c r="R10" s="70"/>
      <c r="S10" s="70"/>
      <c r="T10" s="70"/>
      <c r="U10" s="70"/>
      <c r="V10" s="70"/>
      <c r="W10" s="71">
        <f>データ!$Q$6</f>
        <v>3483</v>
      </c>
      <c r="X10" s="71"/>
      <c r="Y10" s="71"/>
      <c r="Z10" s="71"/>
      <c r="AA10" s="71"/>
      <c r="AB10" s="71"/>
      <c r="AC10" s="71"/>
      <c r="AD10" s="2"/>
      <c r="AE10" s="2"/>
      <c r="AF10" s="2"/>
      <c r="AG10" s="2"/>
      <c r="AH10" s="4"/>
      <c r="AI10" s="4"/>
      <c r="AJ10" s="4"/>
      <c r="AK10" s="4"/>
      <c r="AL10" s="71">
        <f>データ!$U$6</f>
        <v>62025</v>
      </c>
      <c r="AM10" s="71"/>
      <c r="AN10" s="71"/>
      <c r="AO10" s="71"/>
      <c r="AP10" s="71"/>
      <c r="AQ10" s="71"/>
      <c r="AR10" s="71"/>
      <c r="AS10" s="71"/>
      <c r="AT10" s="67">
        <f>データ!$V$6</f>
        <v>46.63</v>
      </c>
      <c r="AU10" s="68"/>
      <c r="AV10" s="68"/>
      <c r="AW10" s="68"/>
      <c r="AX10" s="68"/>
      <c r="AY10" s="68"/>
      <c r="AZ10" s="68"/>
      <c r="BA10" s="68"/>
      <c r="BB10" s="70">
        <f>データ!$W$6</f>
        <v>1330.15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GrFt6msl7NJJgh1YNeq69t2cCCdM718EZnAoA+s+xNdu8gT9akzfY8WEfy3h6vRcLBMoKxnKpyM+1a4C4c1Qg==" saltValue="WlO0+7Nw3NQsTJnot9YL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472107</v>
      </c>
      <c r="D6" s="34">
        <f t="shared" si="3"/>
        <v>46</v>
      </c>
      <c r="E6" s="34">
        <f t="shared" si="3"/>
        <v>1</v>
      </c>
      <c r="F6" s="34">
        <f t="shared" si="3"/>
        <v>0</v>
      </c>
      <c r="G6" s="34">
        <f t="shared" si="3"/>
        <v>1</v>
      </c>
      <c r="H6" s="34" t="str">
        <f t="shared" si="3"/>
        <v>沖縄県　糸満市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95.38</v>
      </c>
      <c r="P6" s="35">
        <f t="shared" si="3"/>
        <v>100</v>
      </c>
      <c r="Q6" s="35">
        <f t="shared" si="3"/>
        <v>3483</v>
      </c>
      <c r="R6" s="35">
        <f t="shared" si="3"/>
        <v>62349</v>
      </c>
      <c r="S6" s="35">
        <f t="shared" si="3"/>
        <v>46.63</v>
      </c>
      <c r="T6" s="35">
        <f t="shared" si="3"/>
        <v>1337.1</v>
      </c>
      <c r="U6" s="35">
        <f t="shared" si="3"/>
        <v>62025</v>
      </c>
      <c r="V6" s="35">
        <f t="shared" si="3"/>
        <v>46.63</v>
      </c>
      <c r="W6" s="35">
        <f t="shared" si="3"/>
        <v>1330.15</v>
      </c>
      <c r="X6" s="36">
        <f>IF(X7="",NA(),X7)</f>
        <v>110.97</v>
      </c>
      <c r="Y6" s="36">
        <f t="shared" ref="Y6:AG6" si="4">IF(Y7="",NA(),Y7)</f>
        <v>111.85</v>
      </c>
      <c r="Z6" s="36">
        <f t="shared" si="4"/>
        <v>106.78</v>
      </c>
      <c r="AA6" s="36">
        <f t="shared" si="4"/>
        <v>110.98</v>
      </c>
      <c r="AB6" s="36">
        <f t="shared" si="4"/>
        <v>110.87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1364.53</v>
      </c>
      <c r="AU6" s="36">
        <f t="shared" ref="AU6:BC6" si="6">IF(AU7="",NA(),AU7)</f>
        <v>1220.1099999999999</v>
      </c>
      <c r="AV6" s="36">
        <f t="shared" si="6"/>
        <v>606.57000000000005</v>
      </c>
      <c r="AW6" s="36">
        <f t="shared" si="6"/>
        <v>613.1</v>
      </c>
      <c r="AX6" s="36">
        <f t="shared" si="6"/>
        <v>804.34</v>
      </c>
      <c r="AY6" s="36">
        <f t="shared" si="6"/>
        <v>357.82</v>
      </c>
      <c r="AZ6" s="36">
        <f t="shared" si="6"/>
        <v>355.5</v>
      </c>
      <c r="BA6" s="36">
        <f t="shared" si="6"/>
        <v>349.83</v>
      </c>
      <c r="BB6" s="36">
        <f t="shared" si="6"/>
        <v>360.86</v>
      </c>
      <c r="BC6" s="36">
        <f t="shared" si="6"/>
        <v>350.79</v>
      </c>
      <c r="BD6" s="35" t="str">
        <f>IF(BD7="","",IF(BD7="-","【-】","【"&amp;SUBSTITUTE(TEXT(BD7,"#,##0.00"),"-","△")&amp;"】"))</f>
        <v>【260.31】</v>
      </c>
      <c r="BE6" s="36">
        <f>IF(BE7="",NA(),BE7)</f>
        <v>26.82</v>
      </c>
      <c r="BF6" s="36">
        <f t="shared" ref="BF6:BN6" si="7">IF(BF7="",NA(),BF7)</f>
        <v>22.92</v>
      </c>
      <c r="BG6" s="36">
        <f t="shared" si="7"/>
        <v>19.86</v>
      </c>
      <c r="BH6" s="36">
        <f t="shared" si="7"/>
        <v>17.07</v>
      </c>
      <c r="BI6" s="36">
        <f t="shared" si="7"/>
        <v>14.9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107.4</v>
      </c>
      <c r="BQ6" s="36">
        <f t="shared" ref="BQ6:BY6" si="8">IF(BQ7="",NA(),BQ7)</f>
        <v>108.84</v>
      </c>
      <c r="BR6" s="36">
        <f t="shared" si="8"/>
        <v>102.39</v>
      </c>
      <c r="BS6" s="36">
        <f t="shared" si="8"/>
        <v>107.73</v>
      </c>
      <c r="BT6" s="36">
        <f t="shared" si="8"/>
        <v>106.1</v>
      </c>
      <c r="BU6" s="36">
        <f t="shared" si="8"/>
        <v>106.01</v>
      </c>
      <c r="BV6" s="36">
        <f t="shared" si="8"/>
        <v>104.57</v>
      </c>
      <c r="BW6" s="36">
        <f t="shared" si="8"/>
        <v>103.54</v>
      </c>
      <c r="BX6" s="36">
        <f t="shared" si="8"/>
        <v>103.32</v>
      </c>
      <c r="BY6" s="36">
        <f t="shared" si="8"/>
        <v>100.85</v>
      </c>
      <c r="BZ6" s="35" t="str">
        <f>IF(BZ7="","",IF(BZ7="-","【-】","【"&amp;SUBSTITUTE(TEXT(BZ7,"#,##0.00"),"-","△")&amp;"】"))</f>
        <v>【100.05】</v>
      </c>
      <c r="CA6" s="36">
        <f>IF(CA7="",NA(),CA7)</f>
        <v>184.62</v>
      </c>
      <c r="CB6" s="36">
        <f t="shared" ref="CB6:CJ6" si="9">IF(CB7="",NA(),CB7)</f>
        <v>183.23</v>
      </c>
      <c r="CC6" s="36">
        <f t="shared" si="9"/>
        <v>194.51</v>
      </c>
      <c r="CD6" s="36">
        <f t="shared" si="9"/>
        <v>184.12</v>
      </c>
      <c r="CE6" s="36">
        <f t="shared" si="9"/>
        <v>175.65</v>
      </c>
      <c r="CF6" s="36">
        <f t="shared" si="9"/>
        <v>162.24</v>
      </c>
      <c r="CG6" s="36">
        <f t="shared" si="9"/>
        <v>165.47</v>
      </c>
      <c r="CH6" s="36">
        <f t="shared" si="9"/>
        <v>167.46</v>
      </c>
      <c r="CI6" s="36">
        <f t="shared" si="9"/>
        <v>168.56</v>
      </c>
      <c r="CJ6" s="36">
        <f t="shared" si="9"/>
        <v>167.1</v>
      </c>
      <c r="CK6" s="35" t="str">
        <f>IF(CK7="","",IF(CK7="-","【-】","【"&amp;SUBSTITUTE(TEXT(CK7,"#,##0.00"),"-","△")&amp;"】"))</f>
        <v>【166.40】</v>
      </c>
      <c r="CL6" s="36">
        <f>IF(CL7="",NA(),CL7)</f>
        <v>71.39</v>
      </c>
      <c r="CM6" s="36">
        <f t="shared" ref="CM6:CU6" si="10">IF(CM7="",NA(),CM7)</f>
        <v>73.56</v>
      </c>
      <c r="CN6" s="36">
        <f t="shared" si="10"/>
        <v>76.63</v>
      </c>
      <c r="CO6" s="36">
        <f t="shared" si="10"/>
        <v>74.91</v>
      </c>
      <c r="CP6" s="36">
        <f t="shared" si="10"/>
        <v>76.31</v>
      </c>
      <c r="CQ6" s="36">
        <f t="shared" si="10"/>
        <v>59.11</v>
      </c>
      <c r="CR6" s="36">
        <f t="shared" si="10"/>
        <v>59.74</v>
      </c>
      <c r="CS6" s="36">
        <f t="shared" si="10"/>
        <v>59.46</v>
      </c>
      <c r="CT6" s="36">
        <f t="shared" si="10"/>
        <v>59.51</v>
      </c>
      <c r="CU6" s="36">
        <f t="shared" si="10"/>
        <v>59.91</v>
      </c>
      <c r="CV6" s="35" t="str">
        <f>IF(CV7="","",IF(CV7="-","【-】","【"&amp;SUBSTITUTE(TEXT(CV7,"#,##0.00"),"-","△")&amp;"】"))</f>
        <v>【60.69】</v>
      </c>
      <c r="CW6" s="36">
        <f>IF(CW7="",NA(),CW7)</f>
        <v>97.84</v>
      </c>
      <c r="CX6" s="36">
        <f t="shared" ref="CX6:DF6" si="11">IF(CX7="",NA(),CX7)</f>
        <v>97.17</v>
      </c>
      <c r="CY6" s="36">
        <f t="shared" si="11"/>
        <v>92.86</v>
      </c>
      <c r="CZ6" s="36">
        <f t="shared" si="11"/>
        <v>94.93</v>
      </c>
      <c r="DA6" s="36">
        <f t="shared" si="11"/>
        <v>94.42</v>
      </c>
      <c r="DB6" s="36">
        <f t="shared" si="11"/>
        <v>87.91</v>
      </c>
      <c r="DC6" s="36">
        <f t="shared" si="11"/>
        <v>87.28</v>
      </c>
      <c r="DD6" s="36">
        <f t="shared" si="11"/>
        <v>87.41</v>
      </c>
      <c r="DE6" s="36">
        <f t="shared" si="11"/>
        <v>87.08</v>
      </c>
      <c r="DF6" s="36">
        <f t="shared" si="11"/>
        <v>87.26</v>
      </c>
      <c r="DG6" s="35" t="str">
        <f>IF(DG7="","",IF(DG7="-","【-】","【"&amp;SUBSTITUTE(TEXT(DG7,"#,##0.00"),"-","△")&amp;"】"))</f>
        <v>【89.82】</v>
      </c>
      <c r="DH6" s="36">
        <f>IF(DH7="",NA(),DH7)</f>
        <v>52.92</v>
      </c>
      <c r="DI6" s="36">
        <f t="shared" ref="DI6:DQ6" si="12">IF(DI7="",NA(),DI7)</f>
        <v>55.16</v>
      </c>
      <c r="DJ6" s="36">
        <f t="shared" si="12"/>
        <v>56.13</v>
      </c>
      <c r="DK6" s="36">
        <f t="shared" si="12"/>
        <v>55.79</v>
      </c>
      <c r="DL6" s="36">
        <f t="shared" si="12"/>
        <v>56.08</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6">
        <f t="shared" si="13"/>
        <v>10.53</v>
      </c>
      <c r="DW6" s="36">
        <f t="shared" si="13"/>
        <v>15.85</v>
      </c>
      <c r="DX6" s="36">
        <f t="shared" si="13"/>
        <v>13.39</v>
      </c>
      <c r="DY6" s="36">
        <f t="shared" si="13"/>
        <v>14.48</v>
      </c>
      <c r="DZ6" s="36">
        <f t="shared" si="13"/>
        <v>16.27</v>
      </c>
      <c r="EA6" s="36">
        <f t="shared" si="13"/>
        <v>17.11</v>
      </c>
      <c r="EB6" s="36">
        <f t="shared" si="13"/>
        <v>18.329999999999998</v>
      </c>
      <c r="EC6" s="35" t="str">
        <f>IF(EC7="","",IF(EC7="-","【-】","【"&amp;SUBSTITUTE(TEXT(EC7,"#,##0.00"),"-","△")&amp;"】"))</f>
        <v>【20.63】</v>
      </c>
      <c r="ED6" s="35">
        <f>IF(ED7="",NA(),ED7)</f>
        <v>0</v>
      </c>
      <c r="EE6" s="35">
        <f t="shared" ref="EE6:EM6" si="14">IF(EE7="",NA(),EE7)</f>
        <v>0</v>
      </c>
      <c r="EF6" s="35">
        <f t="shared" si="14"/>
        <v>0</v>
      </c>
      <c r="EG6" s="36">
        <f t="shared" si="14"/>
        <v>0.86</v>
      </c>
      <c r="EH6" s="36">
        <f t="shared" si="14"/>
        <v>0.65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472107</v>
      </c>
      <c r="D7" s="38">
        <v>46</v>
      </c>
      <c r="E7" s="38">
        <v>1</v>
      </c>
      <c r="F7" s="38">
        <v>0</v>
      </c>
      <c r="G7" s="38">
        <v>1</v>
      </c>
      <c r="H7" s="38" t="s">
        <v>93</v>
      </c>
      <c r="I7" s="38" t="s">
        <v>94</v>
      </c>
      <c r="J7" s="38" t="s">
        <v>95</v>
      </c>
      <c r="K7" s="38" t="s">
        <v>96</v>
      </c>
      <c r="L7" s="38" t="s">
        <v>97</v>
      </c>
      <c r="M7" s="38" t="s">
        <v>98</v>
      </c>
      <c r="N7" s="39" t="s">
        <v>99</v>
      </c>
      <c r="O7" s="39">
        <v>95.38</v>
      </c>
      <c r="P7" s="39">
        <v>100</v>
      </c>
      <c r="Q7" s="39">
        <v>3483</v>
      </c>
      <c r="R7" s="39">
        <v>62349</v>
      </c>
      <c r="S7" s="39">
        <v>46.63</v>
      </c>
      <c r="T7" s="39">
        <v>1337.1</v>
      </c>
      <c r="U7" s="39">
        <v>62025</v>
      </c>
      <c r="V7" s="39">
        <v>46.63</v>
      </c>
      <c r="W7" s="39">
        <v>1330.15</v>
      </c>
      <c r="X7" s="39">
        <v>110.97</v>
      </c>
      <c r="Y7" s="39">
        <v>111.85</v>
      </c>
      <c r="Z7" s="39">
        <v>106.78</v>
      </c>
      <c r="AA7" s="39">
        <v>110.98</v>
      </c>
      <c r="AB7" s="39">
        <v>110.87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1364.53</v>
      </c>
      <c r="AU7" s="39">
        <v>1220.1099999999999</v>
      </c>
      <c r="AV7" s="39">
        <v>606.57000000000005</v>
      </c>
      <c r="AW7" s="39">
        <v>613.1</v>
      </c>
      <c r="AX7" s="39">
        <v>804.34</v>
      </c>
      <c r="AY7" s="39">
        <v>357.82</v>
      </c>
      <c r="AZ7" s="39">
        <v>355.5</v>
      </c>
      <c r="BA7" s="39">
        <v>349.83</v>
      </c>
      <c r="BB7" s="39">
        <v>360.86</v>
      </c>
      <c r="BC7" s="39">
        <v>350.79</v>
      </c>
      <c r="BD7" s="39">
        <v>260.31</v>
      </c>
      <c r="BE7" s="39">
        <v>26.82</v>
      </c>
      <c r="BF7" s="39">
        <v>22.92</v>
      </c>
      <c r="BG7" s="39">
        <v>19.86</v>
      </c>
      <c r="BH7" s="39">
        <v>17.07</v>
      </c>
      <c r="BI7" s="39">
        <v>14.9</v>
      </c>
      <c r="BJ7" s="39">
        <v>307.45999999999998</v>
      </c>
      <c r="BK7" s="39">
        <v>312.58</v>
      </c>
      <c r="BL7" s="39">
        <v>314.87</v>
      </c>
      <c r="BM7" s="39">
        <v>309.27999999999997</v>
      </c>
      <c r="BN7" s="39">
        <v>322.92</v>
      </c>
      <c r="BO7" s="39">
        <v>275.67</v>
      </c>
      <c r="BP7" s="39">
        <v>107.4</v>
      </c>
      <c r="BQ7" s="39">
        <v>108.84</v>
      </c>
      <c r="BR7" s="39">
        <v>102.39</v>
      </c>
      <c r="BS7" s="39">
        <v>107.73</v>
      </c>
      <c r="BT7" s="39">
        <v>106.1</v>
      </c>
      <c r="BU7" s="39">
        <v>106.01</v>
      </c>
      <c r="BV7" s="39">
        <v>104.57</v>
      </c>
      <c r="BW7" s="39">
        <v>103.54</v>
      </c>
      <c r="BX7" s="39">
        <v>103.32</v>
      </c>
      <c r="BY7" s="39">
        <v>100.85</v>
      </c>
      <c r="BZ7" s="39">
        <v>100.05</v>
      </c>
      <c r="CA7" s="39">
        <v>184.62</v>
      </c>
      <c r="CB7" s="39">
        <v>183.23</v>
      </c>
      <c r="CC7" s="39">
        <v>194.51</v>
      </c>
      <c r="CD7" s="39">
        <v>184.12</v>
      </c>
      <c r="CE7" s="39">
        <v>175.65</v>
      </c>
      <c r="CF7" s="39">
        <v>162.24</v>
      </c>
      <c r="CG7" s="39">
        <v>165.47</v>
      </c>
      <c r="CH7" s="39">
        <v>167.46</v>
      </c>
      <c r="CI7" s="39">
        <v>168.56</v>
      </c>
      <c r="CJ7" s="39">
        <v>167.1</v>
      </c>
      <c r="CK7" s="39">
        <v>166.4</v>
      </c>
      <c r="CL7" s="39">
        <v>71.39</v>
      </c>
      <c r="CM7" s="39">
        <v>73.56</v>
      </c>
      <c r="CN7" s="39">
        <v>76.63</v>
      </c>
      <c r="CO7" s="39">
        <v>74.91</v>
      </c>
      <c r="CP7" s="39">
        <v>76.31</v>
      </c>
      <c r="CQ7" s="39">
        <v>59.11</v>
      </c>
      <c r="CR7" s="39">
        <v>59.74</v>
      </c>
      <c r="CS7" s="39">
        <v>59.46</v>
      </c>
      <c r="CT7" s="39">
        <v>59.51</v>
      </c>
      <c r="CU7" s="39">
        <v>59.91</v>
      </c>
      <c r="CV7" s="39">
        <v>60.69</v>
      </c>
      <c r="CW7" s="39">
        <v>97.84</v>
      </c>
      <c r="CX7" s="39">
        <v>97.17</v>
      </c>
      <c r="CY7" s="39">
        <v>92.86</v>
      </c>
      <c r="CZ7" s="39">
        <v>94.93</v>
      </c>
      <c r="DA7" s="39">
        <v>94.42</v>
      </c>
      <c r="DB7" s="39">
        <v>87.91</v>
      </c>
      <c r="DC7" s="39">
        <v>87.28</v>
      </c>
      <c r="DD7" s="39">
        <v>87.41</v>
      </c>
      <c r="DE7" s="39">
        <v>87.08</v>
      </c>
      <c r="DF7" s="39">
        <v>87.26</v>
      </c>
      <c r="DG7" s="39">
        <v>89.82</v>
      </c>
      <c r="DH7" s="39">
        <v>52.92</v>
      </c>
      <c r="DI7" s="39">
        <v>55.16</v>
      </c>
      <c r="DJ7" s="39">
        <v>56.13</v>
      </c>
      <c r="DK7" s="39">
        <v>55.79</v>
      </c>
      <c r="DL7" s="39">
        <v>56.08</v>
      </c>
      <c r="DM7" s="39">
        <v>46.88</v>
      </c>
      <c r="DN7" s="39">
        <v>46.94</v>
      </c>
      <c r="DO7" s="39">
        <v>47.62</v>
      </c>
      <c r="DP7" s="39">
        <v>48.55</v>
      </c>
      <c r="DQ7" s="39">
        <v>49.2</v>
      </c>
      <c r="DR7" s="39">
        <v>50.19</v>
      </c>
      <c r="DS7" s="39">
        <v>0</v>
      </c>
      <c r="DT7" s="39">
        <v>0</v>
      </c>
      <c r="DU7" s="39">
        <v>0</v>
      </c>
      <c r="DV7" s="39">
        <v>10.53</v>
      </c>
      <c r="DW7" s="39">
        <v>15.85</v>
      </c>
      <c r="DX7" s="39">
        <v>13.39</v>
      </c>
      <c r="DY7" s="39">
        <v>14.48</v>
      </c>
      <c r="DZ7" s="39">
        <v>16.27</v>
      </c>
      <c r="EA7" s="39">
        <v>17.11</v>
      </c>
      <c r="EB7" s="39">
        <v>18.329999999999998</v>
      </c>
      <c r="EC7" s="39">
        <v>20.63</v>
      </c>
      <c r="ED7" s="39">
        <v>0</v>
      </c>
      <c r="EE7" s="39">
        <v>0</v>
      </c>
      <c r="EF7" s="39">
        <v>0</v>
      </c>
      <c r="EG7" s="39">
        <v>0.86</v>
      </c>
      <c r="EH7" s="39">
        <v>0.65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2022-01-18T07:47:39Z</cp:lastPrinted>
  <dcterms:created xsi:type="dcterms:W3CDTF">2021-12-03T07:00:06Z</dcterms:created>
  <dcterms:modified xsi:type="dcterms:W3CDTF">2022-01-18T08:12:20Z</dcterms:modified>
  <cp:category/>
</cp:coreProperties>
</file>