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isg-filesv\07020_下水道課\01.業務係\経営比較分析表\R2(R元分）\"/>
    </mc:Choice>
  </mc:AlternateContent>
  <xr:revisionPtr revIDLastSave="0" documentId="13_ncr:1_{BADEF036-9D19-49BD-8B7E-A5B12582FF43}" xr6:coauthVersionLast="43" xr6:coauthVersionMax="43" xr10:uidLastSave="{00000000-0000-0000-0000-000000000000}"/>
  <workbookProtection workbookAlgorithmName="SHA-512" workbookHashValue="cMwuWLz0to8VyWd020lbXLX8Sf6w1MNIuxmFvM7d6i3zdAGEoMy9wjH2FjL5h0q/ll7K+NMa79RpcGv+mZZz2w==" workbookSaltValue="sJw0xEG4URAxeFhCoeYq6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P6" i="5"/>
  <c r="O6" i="5"/>
  <c r="I10" i="4" s="1"/>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E85" i="4"/>
  <c r="BB10" i="4"/>
  <c r="AT10" i="4"/>
  <c r="W10" i="4"/>
  <c r="P10" i="4"/>
  <c r="AT8" i="4"/>
  <c r="W8" i="4"/>
  <c r="P8" i="4"/>
  <c r="I8"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<sst xmlns="http://schemas.openxmlformats.org/spreadsheetml/2006/main" count="319" uniqueCount="117">
  <si>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</si>
  <si>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</si>
  <si>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</si>
  <si>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</si>
  <si>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</si>
  <si>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</si>
  <si>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</si>
  <si>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</si>
  <si>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</si>
  <si>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</si>
  <si>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</si>
  <si>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</si>
  <si>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</si>
  <si>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</si>
  <si>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</si>
  <si>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</si>
  <si>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</si>
  <si>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</si>
  <si>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</si>
  <si>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</si>
  <si>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</si>
  <si>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</si>
  <si>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</si>
  <si>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</si>
  <si>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</si>
  <si>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</si>
  <si>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</si>
  <si>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</si>
  <si>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</si>
  <si>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</si>
  <si>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</si>
  <si>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</si>
  <si>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</si>
  <si>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</si>
  <si>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</si>
  <si>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</si>
  <si>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</si>
  <si>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</si>
  <si>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</si>
  <si>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</si>
  <si>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</si>
  <si>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</si>
  <si>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</si>
  <si>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</si>
  <si>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</si>
  <si>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</si>
  <si>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</si>
  <si>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</si>
  <si>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</si>
  <si>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</si>
  <si>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</si>
  <si>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</si>
  <si>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</si>
  <si>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</si>
  <si>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</si>
  <si>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</si>
  <si>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</si>
  <si>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</si>
  <si>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</si>
  <si>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</si>
  <si>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</si>
  <si>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</si>
  <si>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</si>
  <si>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</si>
  <si>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</si>
  <si>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</si>
  <si>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</si>
  <si>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</si>
  <si>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</si>
  <si>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</si>
  <si>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</si>
  <si>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</si>
  <si>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</si>
  <si>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</si>
  <si>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</si>
  <si>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</si>
  <si>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</si>
  <si>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</si>
  <si>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</si>
  <si>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</si>
  <si>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</si>
  <si>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</si>
  <si>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</si>
  <si>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</si>
  <si>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</si>
  <si>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</si>
  <si>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</si>
  <si>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</si>
  <si>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</si>
  <si>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</si>
  <si>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</si>
  <si>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</si>
  <si>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</si>
  <si>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</si>
  <si>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</si>
  <si>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</si>
  <si>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石垣市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</si>
  <si>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</si>
  <si>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</si>
  <si>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</si>
  <si>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</si>
  <si>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</si>
  <si>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</si>
  <si>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</si>
  <si>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</si>
  <si>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</si>
  <si>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</si>
  <si>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</si>
  <si>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</si>
  <si>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</si>
  <si>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</si>
  <si>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</si>
  <si>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</si>
  <si>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</si>
  <si>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①平均値に近い数値ですが、収益に対して費用が上回っている状況で、これを改善するには、更なる水洗化の向上、使用料の定期的な改定が必要です。
③短期的な債務に対する支払い能力が低い状況ですが、流動負債に建設改良等に充てられた企業債が含まれており、将来、返済等の原資を料金収入により得ることが予定されています。
⑤回収率が100％を下回っており、これは汚水処理に係る費用が使用料以外の収入で補われている事を表すものです。これを改善するには、使用料の改定が必要です。
⑥平均値とほぼ同等になっていますが、高水準のため使用料の改定、維持管理費の削減に取り組む必要があります。
⑦平均値とほぼ同等で、現状では適正な施設といえます。
⑧処理区内の水洗化率は平均値を上回っていますが、今後も水洗化を促進していきます。</t>
    <rPh sb="1" eb="4">
      <t>ヘイキンチ</t>
    </rPh>
    <rPh sb="5" eb="6">
      <t>チカ</t>
    </rPh>
    <rPh sb="7" eb="9">
      <t>スウチ</t>
    </rPh>
    <rPh sb="13" eb="15">
      <t>シュウエキ</t>
    </rPh>
    <rPh sb="16" eb="17">
      <t>タイ</t>
    </rPh>
    <rPh sb="19" eb="21">
      <t>ヒヨウ</t>
    </rPh>
    <rPh sb="22" eb="24">
      <t>ウワマワ</t>
    </rPh>
    <rPh sb="28" eb="30">
      <t>ジョウキョウ</t>
    </rPh>
    <rPh sb="35" eb="37">
      <t>カイゼン</t>
    </rPh>
    <rPh sb="42" eb="43">
      <t>サラ</t>
    </rPh>
    <rPh sb="45" eb="48">
      <t>スイセンカ</t>
    </rPh>
    <rPh sb="49" eb="51">
      <t>コウジョウ</t>
    </rPh>
    <rPh sb="52" eb="55">
      <t>シヨウリョウ</t>
    </rPh>
    <rPh sb="56" eb="59">
      <t>テイキテキ</t>
    </rPh>
    <rPh sb="60" eb="62">
      <t>カイテイ</t>
    </rPh>
    <rPh sb="63" eb="65">
      <t>ヒツヨウ</t>
    </rPh>
    <rPh sb="72" eb="74">
      <t>サイム</t>
    </rPh>
    <rPh sb="75" eb="76">
      <t>タイ</t>
    </rPh>
    <rPh sb="78" eb="80">
      <t>シハラ</t>
    </rPh>
    <rPh sb="81" eb="83">
      <t>ノウリョク</t>
    </rPh>
    <rPh sb="84" eb="86">
      <t>ホンシ</t>
    </rPh>
    <rPh sb="86" eb="88">
      <t>ジョウキョウ</t>
    </rPh>
    <rPh sb="94" eb="96">
      <t>フサイ</t>
    </rPh>
    <rPh sb="97" eb="99">
      <t>ケンセツ</t>
    </rPh>
    <rPh sb="99" eb="101">
      <t>カイリョウ</t>
    </rPh>
    <rPh sb="101" eb="102">
      <t>トウ</t>
    </rPh>
    <rPh sb="103" eb="104">
      <t>ア</t>
    </rPh>
    <rPh sb="108" eb="111">
      <t>キギョウサイ</t>
    </rPh>
    <rPh sb="112" eb="113">
      <t>フク</t>
    </rPh>
    <rPh sb="119" eb="121">
      <t>ショウライ</t>
    </rPh>
    <rPh sb="122" eb="124">
      <t>ヘンサイ</t>
    </rPh>
    <rPh sb="124" eb="125">
      <t>トウ</t>
    </rPh>
    <rPh sb="126" eb="128">
      <t>ゲンシ</t>
    </rPh>
    <rPh sb="129" eb="131">
      <t>リョウキン</t>
    </rPh>
    <rPh sb="131" eb="132">
      <t>シュウ</t>
    </rPh>
    <rPh sb="133" eb="135">
      <t>シュウニュウ</t>
    </rPh>
    <rPh sb="136" eb="137">
      <t>エ</t>
    </rPh>
    <rPh sb="141" eb="143">
      <t>ヨテイ</t>
    </rPh>
    <rPh sb="156" eb="157">
      <t>アラワ</t>
    </rPh>
    <rPh sb="183" eb="186">
      <t>セツゾクリツ</t>
    </rPh>
    <rPh sb="187" eb="189">
      <t>コウジョウ</t>
    </rPh>
    <rPh sb="190" eb="195">
      <t>イジカンリヒ</t>
    </rPh>
    <rPh sb="196" eb="198">
      <t>サクゲン</t>
    </rPh>
    <rPh sb="201" eb="202">
      <t>ク</t>
    </rPh>
    <rPh sb="210" eb="212">
      <t>カイゼン</t>
    </rPh>
    <rPh sb="217" eb="220">
      <t>シヨウリョウ</t>
    </rPh>
    <rPh sb="221" eb="223">
      <t>カイテイ</t>
    </rPh>
    <rPh sb="224" eb="226">
      <t>ヒツヨウ</t>
    </rPh>
    <rPh sb="235" eb="236">
      <t>ヒク</t>
    </rPh>
    <rPh sb="237" eb="239">
      <t>ジョウキョウ</t>
    </rPh>
    <rPh sb="248" eb="251">
      <t>コウスイジュン</t>
    </rPh>
    <rPh sb="254" eb="257">
      <t>シヨウリョウ</t>
    </rPh>
    <rPh sb="258" eb="260">
      <t>カイテイ</t>
    </rPh>
    <rPh sb="274" eb="276">
      <t>ヒツヨウ</t>
    </rPh>
    <rPh sb="290" eb="292">
      <t>ドウトウ</t>
    </rPh>
    <rPh sb="294" eb="296">
      <t>ゲンジョウ</t>
    </rPh>
    <rPh sb="298" eb="300">
      <t>テキセイ</t>
    </rPh>
    <rPh sb="301" eb="303">
      <t>シセツ</t>
    </rPh>
    <rPh sb="325" eb="327">
      <t>ウワマワ</t>
    </rPh>
    <rPh sb="334" eb="336">
      <t>コンゴ</t>
    </rPh>
    <rPh sb="337" eb="340">
      <t>スイセンカ</t>
    </rPh>
    <rPh sb="341" eb="343">
      <t>ソクシン</t>
    </rPh>
    <phoneticPr fontId="4"/>
  </si>
  <si>
    <t>①平均値より著しく低い状況で、法適化初年度のため減価償却が進んでいないことが原因です。</t>
    <phoneticPr fontId="4"/>
  </si>
  <si>
    <t>　本市の特定環境保全公共下水道の経営の健全性・効率性については、整備がほぼ完了し、施設利用率もよく、水洗化率も高い所にあるが、収益的収支比率は低く、企業債残高対事業規模比率は微増しているが依然として高い水準を推移しています。経費回収率は使用料を改定しても依然として低く、汚水処理原価も高水準で推移しています。一連の指標から比較検討をすると、使用料水準が低く抑えられている事が思慮されますので、使用料の定期的な改定、更なる水洗化の向上につとめる必要があります。今年度策定する「経営戦略」に基づき使用料改定に取り組みます。その為には、市民の下水道への理解が不可欠であります。また行政は、経費の抑制を図り、計画変更、整備方法についても再検討を行う必要があるように思われます。</t>
    <rPh sb="1" eb="3">
      <t>ホンシ</t>
    </rPh>
    <rPh sb="4" eb="6">
      <t>トクテイ</t>
    </rPh>
    <rPh sb="6" eb="8">
      <t>カンキョウ</t>
    </rPh>
    <rPh sb="8" eb="10">
      <t>ホゼン</t>
    </rPh>
    <rPh sb="10" eb="12">
      <t>コウキョウ</t>
    </rPh>
    <rPh sb="12" eb="15">
      <t>ゲスイドウ</t>
    </rPh>
    <rPh sb="16" eb="18">
      <t>ケイエイ</t>
    </rPh>
    <rPh sb="19" eb="21">
      <t>ケンゼン</t>
    </rPh>
    <rPh sb="21" eb="22">
      <t>セイ</t>
    </rPh>
    <rPh sb="23" eb="26">
      <t>コウリツセイ</t>
    </rPh>
    <rPh sb="32" eb="34">
      <t>セイビ</t>
    </rPh>
    <rPh sb="37" eb="39">
      <t>カンリョウ</t>
    </rPh>
    <rPh sb="41" eb="43">
      <t>シセツ</t>
    </rPh>
    <rPh sb="43" eb="46">
      <t>リヨウリツ</t>
    </rPh>
    <rPh sb="50" eb="53">
      <t>スイセンカ</t>
    </rPh>
    <rPh sb="53" eb="54">
      <t>リツ</t>
    </rPh>
    <rPh sb="55" eb="56">
      <t>タカ</t>
    </rPh>
    <rPh sb="57" eb="58">
      <t>トコロ</t>
    </rPh>
    <rPh sb="63" eb="70">
      <t>シュウエキテキシュウシヒリツ</t>
    </rPh>
    <rPh sb="71" eb="72">
      <t>ヒク</t>
    </rPh>
    <rPh sb="74" eb="84">
      <t>キギョウサイザンダカタイジギョウキボ</t>
    </rPh>
    <rPh sb="84" eb="86">
      <t>ヒリツ</t>
    </rPh>
    <rPh sb="87" eb="89">
      <t>ビゾウ</t>
    </rPh>
    <rPh sb="94" eb="96">
      <t>イゼン</t>
    </rPh>
    <rPh sb="99" eb="100">
      <t>タカ</t>
    </rPh>
    <rPh sb="101" eb="103">
      <t>スイジュン</t>
    </rPh>
    <rPh sb="104" eb="106">
      <t>スイイ</t>
    </rPh>
    <rPh sb="112" eb="114">
      <t>ケイヒ</t>
    </rPh>
    <rPh sb="114" eb="117">
      <t>カイシュウリツ</t>
    </rPh>
    <rPh sb="118" eb="121">
      <t>シヨウリョウ</t>
    </rPh>
    <rPh sb="122" eb="124">
      <t>カイテイ</t>
    </rPh>
    <rPh sb="127" eb="129">
      <t>イゼン</t>
    </rPh>
    <rPh sb="132" eb="133">
      <t>ヒク</t>
    </rPh>
    <rPh sb="135" eb="137">
      <t>オスイ</t>
    </rPh>
    <rPh sb="137" eb="139">
      <t>ショリ</t>
    </rPh>
    <rPh sb="139" eb="141">
      <t>ゲンカ</t>
    </rPh>
    <rPh sb="142" eb="145">
      <t>コウスイジュン</t>
    </rPh>
    <rPh sb="146" eb="148">
      <t>スイイ</t>
    </rPh>
    <rPh sb="154" eb="156">
      <t>イチレン</t>
    </rPh>
    <rPh sb="157" eb="159">
      <t>シヒョウ</t>
    </rPh>
    <rPh sb="161" eb="163">
      <t>ヒカク</t>
    </rPh>
    <rPh sb="163" eb="165">
      <t>ケントウ</t>
    </rPh>
    <rPh sb="170" eb="173">
      <t>シヨウリョウ</t>
    </rPh>
    <rPh sb="173" eb="175">
      <t>スイジュン</t>
    </rPh>
    <rPh sb="176" eb="177">
      <t>ヒク</t>
    </rPh>
    <rPh sb="178" eb="179">
      <t>オサ</t>
    </rPh>
    <rPh sb="185" eb="186">
      <t>コト</t>
    </rPh>
    <rPh sb="187" eb="189">
      <t>シリョ</t>
    </rPh>
    <rPh sb="196" eb="199">
      <t>シヨウリョウ</t>
    </rPh>
    <rPh sb="200" eb="203">
      <t>テイキテキ</t>
    </rPh>
    <rPh sb="204" eb="206">
      <t>カイテイ</t>
    </rPh>
    <rPh sb="221" eb="223">
      <t>ヒツヨウ</t>
    </rPh>
    <rPh sb="261" eb="262">
      <t>タメ</t>
    </rPh>
    <rPh sb="265" eb="267">
      <t>シミン</t>
    </rPh>
    <rPh sb="268" eb="271">
      <t>ゲスイドウ</t>
    </rPh>
    <rPh sb="273" eb="275">
      <t>リカイ</t>
    </rPh>
    <rPh sb="276" eb="279">
      <t>フカケツ</t>
    </rPh>
    <rPh sb="287" eb="289">
      <t>ギョウセイ</t>
    </rPh>
    <rPh sb="291" eb="293">
      <t>ケイヒ</t>
    </rPh>
    <rPh sb="294" eb="296">
      <t>ヨクセイ</t>
    </rPh>
    <rPh sb="297" eb="298">
      <t>ハカ</t>
    </rPh>
    <rPh sb="300" eb="302">
      <t>ケイカク</t>
    </rPh>
    <rPh sb="302" eb="304">
      <t>ヘンコウ</t>
    </rPh>
    <rPh sb="305" eb="307">
      <t>セイビ</t>
    </rPh>
    <rPh sb="307" eb="309">
      <t>ホウホウ</t>
    </rPh>
    <rPh sb="314" eb="317">
      <t>サイケントウ</t>
    </rPh>
    <rPh sb="318" eb="319">
      <t>オコナ</t>
    </rPh>
    <rPh sb="320" eb="322">
      <t>ヒツヨウ</t>
    </rPh>
    <rPh sb="328" eb="329">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</si>
</sst>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BD0-4C83-B72A-EEE14DC769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0.36</c:v>
                </c:pt>
              </c:numCache>
            </c:numRef>
          </c:val>
          <c:smooth val="0"/>
          <c:extLst>
            <c:ext xmlns:c16="http://schemas.microsoft.com/office/drawing/2014/chart" uri="{C3380CC4-5D6E-409C-BE32-E72D297353CC}">
              <c16:uniqueId val="{00000001-0BD0-4C83-B72A-EEE14DC769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41.22</c:v>
                </c:pt>
              </c:numCache>
            </c:numRef>
          </c:val>
          <c:extLst>
            <c:ext xmlns:c16="http://schemas.microsoft.com/office/drawing/2014/chart" uri="{C3380CC4-5D6E-409C-BE32-E72D297353CC}">
              <c16:uniqueId val="{00000000-6266-45DF-9673-40FF604A623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42.47</c:v>
                </c:pt>
              </c:numCache>
            </c:numRef>
          </c:val>
          <c:smooth val="0"/>
          <c:extLst>
            <c:ext xmlns:c16="http://schemas.microsoft.com/office/drawing/2014/chart" uri="{C3380CC4-5D6E-409C-BE32-E72D297353CC}">
              <c16:uniqueId val="{00000001-6266-45DF-9673-40FF604A623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92.86</c:v>
                </c:pt>
              </c:numCache>
            </c:numRef>
          </c:val>
          <c:extLst>
            <c:ext xmlns:c16="http://schemas.microsoft.com/office/drawing/2014/chart" uri="{C3380CC4-5D6E-409C-BE32-E72D297353CC}">
              <c16:uniqueId val="{00000000-9BF1-4AC5-B3ED-67F66CCC677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83.75</c:v>
                </c:pt>
              </c:numCache>
            </c:numRef>
          </c:val>
          <c:smooth val="0"/>
          <c:extLst>
            <c:ext xmlns:c16="http://schemas.microsoft.com/office/drawing/2014/chart" uri="{C3380CC4-5D6E-409C-BE32-E72D297353CC}">
              <c16:uniqueId val="{00000001-9BF1-4AC5-B3ED-67F66CCC677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99.25</c:v>
                </c:pt>
              </c:numCache>
            </c:numRef>
          </c:val>
          <c:extLst>
            <c:ext xmlns:c16="http://schemas.microsoft.com/office/drawing/2014/chart" uri="{C3380CC4-5D6E-409C-BE32-E72D297353CC}">
              <c16:uniqueId val="{00000000-0776-451C-9A72-B6A0D91DD24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102.73</c:v>
                </c:pt>
              </c:numCache>
            </c:numRef>
          </c:val>
          <c:smooth val="0"/>
          <c:extLst>
            <c:ext xmlns:c16="http://schemas.microsoft.com/office/drawing/2014/chart" uri="{C3380CC4-5D6E-409C-BE32-E72D297353CC}">
              <c16:uniqueId val="{00000001-0776-451C-9A72-B6A0D91DD24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6.19</c:v>
                </c:pt>
              </c:numCache>
            </c:numRef>
          </c:val>
          <c:extLst>
            <c:ext xmlns:c16="http://schemas.microsoft.com/office/drawing/2014/chart" uri="{C3380CC4-5D6E-409C-BE32-E72D297353CC}">
              <c16:uniqueId val="{00000000-3638-470B-9BC1-65A5BF7BFC7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c:ext xmlns:c16="http://schemas.microsoft.com/office/drawing/2014/chart" uri="{C3380CC4-5D6E-409C-BE32-E72D297353CC}">
              <c16:uniqueId val="{00000001-3638-470B-9BC1-65A5BF7BFC7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088-49A9-AC28-3404570A073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8.6199999999999992</c:v>
                </c:pt>
              </c:numCache>
            </c:numRef>
          </c:val>
          <c:smooth val="0"/>
          <c:extLst>
            <c:ext xmlns:c16="http://schemas.microsoft.com/office/drawing/2014/chart" uri="{C3380CC4-5D6E-409C-BE32-E72D297353CC}">
              <c16:uniqueId val="{00000001-C088-49A9-AC28-3404570A073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113-42C0-A79C-379E8EAAECC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D113-42C0-A79C-379E8EAAECC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50.99</c:v>
                </c:pt>
              </c:numCache>
            </c:numRef>
          </c:val>
          <c:extLst>
            <c:ext xmlns:c16="http://schemas.microsoft.com/office/drawing/2014/chart" uri="{C3380CC4-5D6E-409C-BE32-E72D297353CC}">
              <c16:uniqueId val="{00000000-684A-4CBE-B0F8-ECD67B192F0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47.72</c:v>
                </c:pt>
              </c:numCache>
            </c:numRef>
          </c:val>
          <c:smooth val="0"/>
          <c:extLst>
            <c:ext xmlns:c16="http://schemas.microsoft.com/office/drawing/2014/chart" uri="{C3380CC4-5D6E-409C-BE32-E72D297353CC}">
              <c16:uniqueId val="{00000001-684A-4CBE-B0F8-ECD67B192F0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195-499A-9E5B-81E3F494457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1206.79</c:v>
                </c:pt>
              </c:numCache>
            </c:numRef>
          </c:val>
          <c:smooth val="0"/>
          <c:extLst>
            <c:ext xmlns:c16="http://schemas.microsoft.com/office/drawing/2014/chart" uri="{C3380CC4-5D6E-409C-BE32-E72D297353CC}">
              <c16:uniqueId val="{00000001-5195-499A-9E5B-81E3F494457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34.770000000000003</c:v>
                </c:pt>
              </c:numCache>
            </c:numRef>
          </c:val>
          <c:extLst>
            <c:ext xmlns:c16="http://schemas.microsoft.com/office/drawing/2014/chart" uri="{C3380CC4-5D6E-409C-BE32-E72D297353CC}">
              <c16:uniqueId val="{00000000-CC73-41D2-8F20-007046CEBF8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71.84</c:v>
                </c:pt>
              </c:numCache>
            </c:numRef>
          </c:val>
          <c:smooth val="0"/>
          <c:extLst>
            <c:ext xmlns:c16="http://schemas.microsoft.com/office/drawing/2014/chart" uri="{C3380CC4-5D6E-409C-BE32-E72D297353CC}">
              <c16:uniqueId val="{00000001-CC73-41D2-8F20-007046CEBF8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241.07</c:v>
                </c:pt>
              </c:numCache>
            </c:numRef>
          </c:val>
          <c:extLst>
            <c:ext xmlns:c16="http://schemas.microsoft.com/office/drawing/2014/chart" uri="{C3380CC4-5D6E-409C-BE32-E72D297353CC}">
              <c16:uniqueId val="{00000000-31CB-4095-84B1-0F37FFC1DF4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228.47</c:v>
                </c:pt>
              </c:numCache>
            </c:numRef>
          </c:val>
          <c:smooth val="0"/>
          <c:extLst>
            <c:ext xmlns:c16="http://schemas.microsoft.com/office/drawing/2014/chart" uri="{C3380CC4-5D6E-409C-BE32-E72D297353CC}">
              <c16:uniqueId val="{00000001-31CB-4095-84B1-0F37FFC1DF4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N49" zoomScaleNormal="100" workbookViewId="0">
      <selection activeCell="CK73" sqref="CK7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石垣市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49824</v>
      </c>
      <c r="AM8" s="69"/>
      <c r="AN8" s="69"/>
      <c r="AO8" s="69"/>
      <c r="AP8" s="69"/>
      <c r="AQ8" s="69"/>
      <c r="AR8" s="69"/>
      <c r="AS8" s="69"/>
      <c r="AT8" s="68">
        <f>データ!T6</f>
        <v>229.15</v>
      </c>
      <c r="AU8" s="68"/>
      <c r="AV8" s="68"/>
      <c r="AW8" s="68"/>
      <c r="AX8" s="68"/>
      <c r="AY8" s="68"/>
      <c r="AZ8" s="68"/>
      <c r="BA8" s="68"/>
      <c r="BB8" s="68">
        <f>データ!U6</f>
        <v>217.43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84.77</v>
      </c>
      <c r="J10" s="68"/>
      <c r="K10" s="68"/>
      <c r="L10" s="68"/>
      <c r="M10" s="68"/>
      <c r="N10" s="68"/>
      <c r="O10" s="68"/>
      <c r="P10" s="68">
        <f>データ!P6</f>
        <v>1.2</v>
      </c>
      <c r="Q10" s="68"/>
      <c r="R10" s="68"/>
      <c r="S10" s="68"/>
      <c r="T10" s="68"/>
      <c r="U10" s="68"/>
      <c r="V10" s="68"/>
      <c r="W10" s="68">
        <f>データ!Q6</f>
        <v>97.54</v>
      </c>
      <c r="X10" s="68"/>
      <c r="Y10" s="68"/>
      <c r="Z10" s="68"/>
      <c r="AA10" s="68"/>
      <c r="AB10" s="68"/>
      <c r="AC10" s="68"/>
      <c r="AD10" s="69">
        <f>データ!R6</f>
        <v>1430</v>
      </c>
      <c r="AE10" s="69"/>
      <c r="AF10" s="69"/>
      <c r="AG10" s="69"/>
      <c r="AH10" s="69"/>
      <c r="AI10" s="69"/>
      <c r="AJ10" s="69"/>
      <c r="AK10" s="2"/>
      <c r="AL10" s="69">
        <f>データ!V6</f>
        <v>588</v>
      </c>
      <c r="AM10" s="69"/>
      <c r="AN10" s="69"/>
      <c r="AO10" s="69"/>
      <c r="AP10" s="69"/>
      <c r="AQ10" s="69"/>
      <c r="AR10" s="69"/>
      <c r="AS10" s="69"/>
      <c r="AT10" s="68">
        <f>データ!W6</f>
        <v>0.32</v>
      </c>
      <c r="AU10" s="68"/>
      <c r="AV10" s="68"/>
      <c r="AW10" s="68"/>
      <c r="AX10" s="68"/>
      <c r="AY10" s="68"/>
      <c r="AZ10" s="68"/>
      <c r="BA10" s="68"/>
      <c r="BB10" s="68">
        <f>データ!X6</f>
        <v>1837.5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4Ezyenv4RfmlkYjJ9z2pco/gLoHNc8RzePE4sFJPn+FWEDngkT/xuaobKdSnEmlUrEFtENZuTM9dgV7sLr6Nng==" saltValue="F9CXGnKjoLcrPfDEXK9XT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472077</v>
      </c>
      <c r="D6" s="33">
        <f t="shared" si="3"/>
        <v>46</v>
      </c>
      <c r="E6" s="33">
        <f t="shared" si="3"/>
        <v>17</v>
      </c>
      <c r="F6" s="33">
        <f t="shared" si="3"/>
        <v>4</v>
      </c>
      <c r="G6" s="33">
        <f t="shared" si="3"/>
        <v>0</v>
      </c>
      <c r="H6" s="33" t="str">
        <f t="shared" si="3"/>
        <v>沖縄県　石垣市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84.77</v>
      </c>
      <c r="P6" s="34">
        <f t="shared" si="3"/>
        <v>1.2</v>
      </c>
      <c r="Q6" s="34">
        <f t="shared" si="3"/>
        <v>97.54</v>
      </c>
      <c r="R6" s="34">
        <f t="shared" si="3"/>
        <v>1430</v>
      </c>
      <c r="S6" s="34">
        <f t="shared" si="3"/>
        <v>49824</v>
      </c>
      <c r="T6" s="34">
        <f t="shared" si="3"/>
        <v>229.15</v>
      </c>
      <c r="U6" s="34">
        <f t="shared" si="3"/>
        <v>217.43</v>
      </c>
      <c r="V6" s="34">
        <f t="shared" si="3"/>
        <v>588</v>
      </c>
      <c r="W6" s="34">
        <f t="shared" si="3"/>
        <v>0.32</v>
      </c>
      <c r="X6" s="34">
        <f t="shared" si="3"/>
        <v>1837.5</v>
      </c>
      <c r="Y6" s="35" t="str">
        <f>IF(Y7="",NA(),Y7)</f>
        <v>-</v>
      </c>
      <c r="Z6" s="35" t="str">
        <f t="shared" ref="Z6:AH6" si="4">IF(Z7="",NA(),Z7)</f>
        <v>-</v>
      </c>
      <c r="AA6" s="35" t="str">
        <f t="shared" si="4"/>
        <v>-</v>
      </c>
      <c r="AB6" s="35" t="str">
        <f t="shared" si="4"/>
        <v>-</v>
      </c>
      <c r="AC6" s="35">
        <f t="shared" si="4"/>
        <v>99.25</v>
      </c>
      <c r="AD6" s="35" t="str">
        <f t="shared" si="4"/>
        <v>-</v>
      </c>
      <c r="AE6" s="35" t="str">
        <f t="shared" si="4"/>
        <v>-</v>
      </c>
      <c r="AF6" s="35" t="str">
        <f t="shared" si="4"/>
        <v>-</v>
      </c>
      <c r="AG6" s="35" t="str">
        <f t="shared" si="4"/>
        <v>-</v>
      </c>
      <c r="AH6" s="35">
        <f t="shared" si="4"/>
        <v>102.73</v>
      </c>
      <c r="AI6" s="34" t="str">
        <f>IF(AI7="","",IF(AI7="-","【-】","【"&amp;SUBSTITUTE(TEXT(AI7,"#,##0.00"),"-","△")&amp;"】"))</f>
        <v>【102.87】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94.97</v>
      </c>
      <c r="AT6" s="34" t="str">
        <f>IF(AT7="","",IF(AT7="-","【-】","【"&amp;SUBSTITUTE(TEXT(AT7,"#,##0.00"),"-","△")&amp;"】"))</f>
        <v>【76.63】</v>
      </c>
      <c r="AU6" s="35" t="str">
        <f>IF(AU7="",NA(),AU7)</f>
        <v>-</v>
      </c>
      <c r="AV6" s="35" t="str">
        <f t="shared" ref="AV6:BD6" si="6">IF(AV7="",NA(),AV7)</f>
        <v>-</v>
      </c>
      <c r="AW6" s="35" t="str">
        <f t="shared" si="6"/>
        <v>-</v>
      </c>
      <c r="AX6" s="35" t="str">
        <f t="shared" si="6"/>
        <v>-</v>
      </c>
      <c r="AY6" s="35">
        <f t="shared" si="6"/>
        <v>50.99</v>
      </c>
      <c r="AZ6" s="35" t="str">
        <f t="shared" si="6"/>
        <v>-</v>
      </c>
      <c r="BA6" s="35" t="str">
        <f t="shared" si="6"/>
        <v>-</v>
      </c>
      <c r="BB6" s="35" t="str">
        <f t="shared" si="6"/>
        <v>-</v>
      </c>
      <c r="BC6" s="35" t="str">
        <f t="shared" si="6"/>
        <v>-</v>
      </c>
      <c r="BD6" s="35">
        <f t="shared" si="6"/>
        <v>47.72</v>
      </c>
      <c r="BE6" s="34" t="str">
        <f>IF(BE7="","",IF(BE7="-","【-】","【"&amp;SUBSTITUTE(TEXT(BE7,"#,##0.00"),"-","△")&amp;"】"))</f>
        <v>【49.61】</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1206.79</v>
      </c>
      <c r="BP6" s="34" t="str">
        <f>IF(BP7="","",IF(BP7="-","【-】","【"&amp;SUBSTITUTE(TEXT(BP7,"#,##0.00"),"-","△")&amp;"】"))</f>
        <v>【1,218.70】</v>
      </c>
      <c r="BQ6" s="35" t="str">
        <f>IF(BQ7="",NA(),BQ7)</f>
        <v>-</v>
      </c>
      <c r="BR6" s="35" t="str">
        <f t="shared" ref="BR6:BZ6" si="8">IF(BR7="",NA(),BR7)</f>
        <v>-</v>
      </c>
      <c r="BS6" s="35" t="str">
        <f t="shared" si="8"/>
        <v>-</v>
      </c>
      <c r="BT6" s="35" t="str">
        <f t="shared" si="8"/>
        <v>-</v>
      </c>
      <c r="BU6" s="35">
        <f t="shared" si="8"/>
        <v>34.770000000000003</v>
      </c>
      <c r="BV6" s="35" t="str">
        <f t="shared" si="8"/>
        <v>-</v>
      </c>
      <c r="BW6" s="35" t="str">
        <f t="shared" si="8"/>
        <v>-</v>
      </c>
      <c r="BX6" s="35" t="str">
        <f t="shared" si="8"/>
        <v>-</v>
      </c>
      <c r="BY6" s="35" t="str">
        <f t="shared" si="8"/>
        <v>-</v>
      </c>
      <c r="BZ6" s="35">
        <f t="shared" si="8"/>
        <v>71.84</v>
      </c>
      <c r="CA6" s="34" t="str">
        <f>IF(CA7="","",IF(CA7="-","【-】","【"&amp;SUBSTITUTE(TEXT(CA7,"#,##0.00"),"-","△")&amp;"】"))</f>
        <v>【74.17】</v>
      </c>
      <c r="CB6" s="35" t="str">
        <f>IF(CB7="",NA(),CB7)</f>
        <v>-</v>
      </c>
      <c r="CC6" s="35" t="str">
        <f t="shared" ref="CC6:CK6" si="9">IF(CC7="",NA(),CC7)</f>
        <v>-</v>
      </c>
      <c r="CD6" s="35" t="str">
        <f t="shared" si="9"/>
        <v>-</v>
      </c>
      <c r="CE6" s="35" t="str">
        <f t="shared" si="9"/>
        <v>-</v>
      </c>
      <c r="CF6" s="35">
        <f t="shared" si="9"/>
        <v>241.07</v>
      </c>
      <c r="CG6" s="35" t="str">
        <f t="shared" si="9"/>
        <v>-</v>
      </c>
      <c r="CH6" s="35" t="str">
        <f t="shared" si="9"/>
        <v>-</v>
      </c>
      <c r="CI6" s="35" t="str">
        <f t="shared" si="9"/>
        <v>-</v>
      </c>
      <c r="CJ6" s="35" t="str">
        <f t="shared" si="9"/>
        <v>-</v>
      </c>
      <c r="CK6" s="35">
        <f t="shared" si="9"/>
        <v>228.47</v>
      </c>
      <c r="CL6" s="34" t="str">
        <f>IF(CL7="","",IF(CL7="-","【-】","【"&amp;SUBSTITUTE(TEXT(CL7,"#,##0.00"),"-","△")&amp;"】"))</f>
        <v>【218.56】</v>
      </c>
      <c r="CM6" s="35" t="str">
        <f>IF(CM7="",NA(),CM7)</f>
        <v>-</v>
      </c>
      <c r="CN6" s="35" t="str">
        <f t="shared" ref="CN6:CV6" si="10">IF(CN7="",NA(),CN7)</f>
        <v>-</v>
      </c>
      <c r="CO6" s="35" t="str">
        <f t="shared" si="10"/>
        <v>-</v>
      </c>
      <c r="CP6" s="35" t="str">
        <f t="shared" si="10"/>
        <v>-</v>
      </c>
      <c r="CQ6" s="35">
        <f t="shared" si="10"/>
        <v>41.22</v>
      </c>
      <c r="CR6" s="35" t="str">
        <f t="shared" si="10"/>
        <v>-</v>
      </c>
      <c r="CS6" s="35" t="str">
        <f t="shared" si="10"/>
        <v>-</v>
      </c>
      <c r="CT6" s="35" t="str">
        <f t="shared" si="10"/>
        <v>-</v>
      </c>
      <c r="CU6" s="35" t="str">
        <f t="shared" si="10"/>
        <v>-</v>
      </c>
      <c r="CV6" s="35">
        <f t="shared" si="10"/>
        <v>42.47</v>
      </c>
      <c r="CW6" s="34" t="str">
        <f>IF(CW7="","",IF(CW7="-","【-】","【"&amp;SUBSTITUTE(TEXT(CW7,"#,##0.00"),"-","△")&amp;"】"))</f>
        <v>【42.86】</v>
      </c>
      <c r="CX6" s="35" t="str">
        <f>IF(CX7="",NA(),CX7)</f>
        <v>-</v>
      </c>
      <c r="CY6" s="35" t="str">
        <f t="shared" ref="CY6:DG6" si="11">IF(CY7="",NA(),CY7)</f>
        <v>-</v>
      </c>
      <c r="CZ6" s="35" t="str">
        <f t="shared" si="11"/>
        <v>-</v>
      </c>
      <c r="DA6" s="35" t="str">
        <f t="shared" si="11"/>
        <v>-</v>
      </c>
      <c r="DB6" s="35">
        <f t="shared" si="11"/>
        <v>92.86</v>
      </c>
      <c r="DC6" s="35" t="str">
        <f t="shared" si="11"/>
        <v>-</v>
      </c>
      <c r="DD6" s="35" t="str">
        <f t="shared" si="11"/>
        <v>-</v>
      </c>
      <c r="DE6" s="35" t="str">
        <f t="shared" si="11"/>
        <v>-</v>
      </c>
      <c r="DF6" s="35" t="str">
        <f t="shared" si="11"/>
        <v>-</v>
      </c>
      <c r="DG6" s="35">
        <f t="shared" si="11"/>
        <v>83.75</v>
      </c>
      <c r="DH6" s="34" t="str">
        <f>IF(DH7="","",IF(DH7="-","【-】","【"&amp;SUBSTITUTE(TEXT(DH7,"#,##0.00"),"-","△")&amp;"】"))</f>
        <v>【84.20】</v>
      </c>
      <c r="DI6" s="35" t="str">
        <f>IF(DI7="",NA(),DI7)</f>
        <v>-</v>
      </c>
      <c r="DJ6" s="35" t="str">
        <f t="shared" ref="DJ6:DR6" si="12">IF(DJ7="",NA(),DJ7)</f>
        <v>-</v>
      </c>
      <c r="DK6" s="35" t="str">
        <f t="shared" si="12"/>
        <v>-</v>
      </c>
      <c r="DL6" s="35" t="str">
        <f t="shared" si="12"/>
        <v>-</v>
      </c>
      <c r="DM6" s="35">
        <f t="shared" si="12"/>
        <v>6.19</v>
      </c>
      <c r="DN6" s="35" t="str">
        <f t="shared" si="12"/>
        <v>-</v>
      </c>
      <c r="DO6" s="35" t="str">
        <f t="shared" si="12"/>
        <v>-</v>
      </c>
      <c r="DP6" s="35" t="str">
        <f t="shared" si="12"/>
        <v>-</v>
      </c>
      <c r="DQ6" s="35" t="str">
        <f t="shared" si="12"/>
        <v>-</v>
      </c>
      <c r="DR6" s="35">
        <f t="shared" si="12"/>
        <v>24.68</v>
      </c>
      <c r="DS6" s="34" t="str">
        <f>IF(DS7="","",IF(DS7="-","【-】","【"&amp;SUBSTITUTE(TEXT(DS7,"#,##0.00"),"-","△")&amp;"】"))</f>
        <v>【25.37】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8.6199999999999992</v>
      </c>
      <c r="ED6" s="34" t="str">
        <f>IF(ED7="","",IF(ED7="-","【-】","【"&amp;SUBSTITUTE(TEXT(ED7,"#,##0.00"),"-","△")&amp;"】"))</f>
        <v>【6.20】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0.36</v>
      </c>
      <c r="EO6" s="34" t="str">
        <f>IF(EO7="","",IF(EO7="-","【-】","【"&amp;SUBSTITUTE(TEXT(EO7,"#,##0.00"),"-","△")&amp;"】"))</f>
        <v>【0.28】</v>
      </c>
    </row>
    <row r="7" spans="1:148" s="36" customFormat="1" x14ac:dyDescent="0.15">
      <c r="A7" s="28"/>
      <c r="B7" s="37">
        <v>2019</v>
      </c>
      <c r="C7" s="37">
        <v>472077</v>
      </c>
      <c r="D7" s="37">
        <v>46</v>
      </c>
      <c r="E7" s="37">
        <v>17</v>
      </c>
      <c r="F7" s="37">
        <v>4</v>
      </c>
      <c r="G7" s="37">
        <v>0</v>
      </c>
      <c r="H7" s="37" t="s">
        <v>96</v>
      </c>
      <c r="I7" s="37" t="s">
        <v>97</v>
      </c>
      <c r="J7" s="37" t="s">
        <v>98</v>
      </c>
      <c r="K7" s="37" t="s">
        <v>99</v>
      </c>
      <c r="L7" s="37" t="s">
        <v>100</v>
      </c>
      <c r="M7" s="37" t="s">
        <v>101</v>
      </c>
      <c r="N7" s="38" t="s">
        <v>102</v>
      </c>
      <c r="O7" s="38">
        <v>84.77</v>
      </c>
      <c r="P7" s="38">
        <v>1.2</v>
      </c>
      <c r="Q7" s="38">
        <v>97.54</v>
      </c>
      <c r="R7" s="38">
        <v>1430</v>
      </c>
      <c r="S7" s="38">
        <v>49824</v>
      </c>
      <c r="T7" s="38">
        <v>229.15</v>
      </c>
      <c r="U7" s="38">
        <v>217.43</v>
      </c>
      <c r="V7" s="38">
        <v>588</v>
      </c>
      <c r="W7" s="38">
        <v>0.32</v>
      </c>
      <c r="X7" s="38">
        <v>1837.5</v>
      </c>
      <c r="Y7" s="38" t="s">
        <v>102</v>
      </c>
      <c r="Z7" s="38" t="s">
        <v>102</v>
      </c>
      <c r="AA7" s="38" t="s">
        <v>102</v>
      </c>
      <c r="AB7" s="38" t="s">
        <v>102</v>
      </c>
      <c r="AC7" s="38">
        <v>99.25</v>
      </c>
      <c r="AD7" s="38" t="s">
        <v>102</v>
      </c>
      <c r="AE7" s="38" t="s">
        <v>102</v>
      </c>
      <c r="AF7" s="38" t="s">
        <v>102</v>
      </c>
      <c r="AG7" s="38" t="s">
        <v>102</v>
      </c>
      <c r="AH7" s="38">
        <v>102.73</v>
      </c>
      <c r="AI7" s="38">
        <v>102.87</v>
      </c>
      <c r="AJ7" s="38" t="s">
        <v>102</v>
      </c>
      <c r="AK7" s="38" t="s">
        <v>102</v>
      </c>
      <c r="AL7" s="38" t="s">
        <v>102</v>
      </c>
      <c r="AM7" s="38" t="s">
        <v>102</v>
      </c>
      <c r="AN7" s="38">
        <v>0</v>
      </c>
      <c r="AO7" s="38" t="s">
        <v>102</v>
      </c>
      <c r="AP7" s="38" t="s">
        <v>102</v>
      </c>
      <c r="AQ7" s="38" t="s">
        <v>102</v>
      </c>
      <c r="AR7" s="38" t="s">
        <v>102</v>
      </c>
      <c r="AS7" s="38">
        <v>94.97</v>
      </c>
      <c r="AT7" s="38">
        <v>76.63</v>
      </c>
      <c r="AU7" s="38" t="s">
        <v>102</v>
      </c>
      <c r="AV7" s="38" t="s">
        <v>102</v>
      </c>
      <c r="AW7" s="38" t="s">
        <v>102</v>
      </c>
      <c r="AX7" s="38" t="s">
        <v>102</v>
      </c>
      <c r="AY7" s="38">
        <v>50.99</v>
      </c>
      <c r="AZ7" s="38" t="s">
        <v>102</v>
      </c>
      <c r="BA7" s="38" t="s">
        <v>102</v>
      </c>
      <c r="BB7" s="38" t="s">
        <v>102</v>
      </c>
      <c r="BC7" s="38" t="s">
        <v>102</v>
      </c>
      <c r="BD7" s="38">
        <v>47.72</v>
      </c>
      <c r="BE7" s="38">
        <v>49.61</v>
      </c>
      <c r="BF7" s="38" t="s">
        <v>102</v>
      </c>
      <c r="BG7" s="38" t="s">
        <v>102</v>
      </c>
      <c r="BH7" s="38" t="s">
        <v>102</v>
      </c>
      <c r="BI7" s="38" t="s">
        <v>102</v>
      </c>
      <c r="BJ7" s="38">
        <v>0</v>
      </c>
      <c r="BK7" s="38" t="s">
        <v>102</v>
      </c>
      <c r="BL7" s="38" t="s">
        <v>102</v>
      </c>
      <c r="BM7" s="38" t="s">
        <v>102</v>
      </c>
      <c r="BN7" s="38" t="s">
        <v>102</v>
      </c>
      <c r="BO7" s="38">
        <v>1206.79</v>
      </c>
      <c r="BP7" s="38">
        <v>1218.7</v>
      </c>
      <c r="BQ7" s="38" t="s">
        <v>102</v>
      </c>
      <c r="BR7" s="38" t="s">
        <v>102</v>
      </c>
      <c r="BS7" s="38" t="s">
        <v>102</v>
      </c>
      <c r="BT7" s="38" t="s">
        <v>102</v>
      </c>
      <c r="BU7" s="38">
        <v>34.770000000000003</v>
      </c>
      <c r="BV7" s="38" t="s">
        <v>102</v>
      </c>
      <c r="BW7" s="38" t="s">
        <v>102</v>
      </c>
      <c r="BX7" s="38" t="s">
        <v>102</v>
      </c>
      <c r="BY7" s="38" t="s">
        <v>102</v>
      </c>
      <c r="BZ7" s="38">
        <v>71.84</v>
      </c>
      <c r="CA7" s="38">
        <v>74.17</v>
      </c>
      <c r="CB7" s="38" t="s">
        <v>102</v>
      </c>
      <c r="CC7" s="38" t="s">
        <v>102</v>
      </c>
      <c r="CD7" s="38" t="s">
        <v>102</v>
      </c>
      <c r="CE7" s="38" t="s">
        <v>102</v>
      </c>
      <c r="CF7" s="38">
        <v>241.07</v>
      </c>
      <c r="CG7" s="38" t="s">
        <v>102</v>
      </c>
      <c r="CH7" s="38" t="s">
        <v>102</v>
      </c>
      <c r="CI7" s="38" t="s">
        <v>102</v>
      </c>
      <c r="CJ7" s="38" t="s">
        <v>102</v>
      </c>
      <c r="CK7" s="38">
        <v>228.47</v>
      </c>
      <c r="CL7" s="38">
        <v>218.56</v>
      </c>
      <c r="CM7" s="38" t="s">
        <v>102</v>
      </c>
      <c r="CN7" s="38" t="s">
        <v>102</v>
      </c>
      <c r="CO7" s="38" t="s">
        <v>102</v>
      </c>
      <c r="CP7" s="38" t="s">
        <v>102</v>
      </c>
      <c r="CQ7" s="38">
        <v>41.22</v>
      </c>
      <c r="CR7" s="38" t="s">
        <v>102</v>
      </c>
      <c r="CS7" s="38" t="s">
        <v>102</v>
      </c>
      <c r="CT7" s="38" t="s">
        <v>102</v>
      </c>
      <c r="CU7" s="38" t="s">
        <v>102</v>
      </c>
      <c r="CV7" s="38">
        <v>42.47</v>
      </c>
      <c r="CW7" s="38">
        <v>42.86</v>
      </c>
      <c r="CX7" s="38" t="s">
        <v>102</v>
      </c>
      <c r="CY7" s="38" t="s">
        <v>102</v>
      </c>
      <c r="CZ7" s="38" t="s">
        <v>102</v>
      </c>
      <c r="DA7" s="38" t="s">
        <v>102</v>
      </c>
      <c r="DB7" s="38">
        <v>92.86</v>
      </c>
      <c r="DC7" s="38" t="s">
        <v>102</v>
      </c>
      <c r="DD7" s="38" t="s">
        <v>102</v>
      </c>
      <c r="DE7" s="38" t="s">
        <v>102</v>
      </c>
      <c r="DF7" s="38" t="s">
        <v>102</v>
      </c>
      <c r="DG7" s="38">
        <v>83.75</v>
      </c>
      <c r="DH7" s="38">
        <v>84.2</v>
      </c>
      <c r="DI7" s="38" t="s">
        <v>102</v>
      </c>
      <c r="DJ7" s="38" t="s">
        <v>102</v>
      </c>
      <c r="DK7" s="38" t="s">
        <v>102</v>
      </c>
      <c r="DL7" s="38" t="s">
        <v>102</v>
      </c>
      <c r="DM7" s="38">
        <v>6.19</v>
      </c>
      <c r="DN7" s="38" t="s">
        <v>102</v>
      </c>
      <c r="DO7" s="38" t="s">
        <v>102</v>
      </c>
      <c r="DP7" s="38" t="s">
        <v>102</v>
      </c>
      <c r="DQ7" s="38" t="s">
        <v>102</v>
      </c>
      <c r="DR7" s="38">
        <v>24.68</v>
      </c>
      <c r="DS7" s="38">
        <v>25.37</v>
      </c>
      <c r="DT7" s="38" t="s">
        <v>102</v>
      </c>
      <c r="DU7" s="38" t="s">
        <v>102</v>
      </c>
      <c r="DV7" s="38" t="s">
        <v>102</v>
      </c>
      <c r="DW7" s="38" t="s">
        <v>102</v>
      </c>
      <c r="DX7" s="38">
        <v>0</v>
      </c>
      <c r="DY7" s="38" t="s">
        <v>102</v>
      </c>
      <c r="DZ7" s="38" t="s">
        <v>102</v>
      </c>
      <c r="EA7" s="38" t="s">
        <v>102</v>
      </c>
      <c r="EB7" s="38" t="s">
        <v>102</v>
      </c>
      <c r="EC7" s="38">
        <v>8.6199999999999992</v>
      </c>
      <c r="ED7" s="38">
        <v>6.2</v>
      </c>
      <c r="EE7" s="38" t="s">
        <v>102</v>
      </c>
      <c r="EF7" s="38" t="s">
        <v>102</v>
      </c>
      <c r="EG7" s="38" t="s">
        <v>102</v>
      </c>
      <c r="EH7" s="38" t="s">
        <v>102</v>
      </c>
      <c r="EI7" s="38">
        <v>0</v>
      </c>
      <c r="EJ7" s="38" t="s">
        <v>102</v>
      </c>
      <c r="EK7" s="38" t="s">
        <v>102</v>
      </c>
      <c r="EL7" s="38" t="s">
        <v>102</v>
      </c>
      <c r="EM7" s="38" t="s">
        <v>102</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GESUI01</cp:lastModifiedBy>
  <cp:lastPrinted>2021-01-20T04:26:47Z</cp:lastPrinted>
  <dcterms:created xsi:type="dcterms:W3CDTF">2020-12-04T02:35:13Z</dcterms:created>
  <dcterms:modified xsi:type="dcterms:W3CDTF">2021-01-21T01:13:58Z</dcterms:modified>
  <cp:category/>
</cp:coreProperties>
</file>