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lg0294\Desktop\公営企業に係る経営比較分析表（令和２年度決算）の分析等について（依頼）\"/>
    </mc:Choice>
  </mc:AlternateContent>
  <xr:revisionPtr revIDLastSave="0" documentId="13_ncr:1_{B1A5F422-3D3F-49B8-8DB4-7E7330C5D9AE}" xr6:coauthVersionLast="36" xr6:coauthVersionMax="36" xr10:uidLastSave="{00000000-0000-0000-0000-000000000000}"/>
  <workbookProtection workbookAlgorithmName="SHA-512" workbookHashValue="oCG0Vuj9yx+SHCOE2tY6EWtWhjrxIvdHl207pUmW9r6m/Ckm60dJKgtSM6fI/U7sfELXruqJA612Zm58FNrG7w==" workbookSaltValue="AdZakOSsIGXC2BuQVXBmY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AD10" i="4" s="1"/>
  <c r="Q6" i="5"/>
  <c r="P6" i="5"/>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W10" i="4"/>
  <c r="P10" i="4"/>
  <c r="BB8" i="4"/>
  <c r="AL8" i="4"/>
  <c r="P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<sst xmlns="http://schemas.openxmlformats.org/spreadsheetml/2006/main" count="236" uniqueCount="119">
  <si>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</si>
  <si>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</si>
  <si>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</si>
  <si>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</si>
  <si>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</si>
  <si>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</si>
  <si>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</si>
  <si>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</si>
  <si>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</si>
  <si>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</si>
  <si>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</si>
  <si>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</si>
  <si>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</si>
  <si>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</si>
  <si>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</si>
  <si>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</si>
  <si>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</si>
  <si>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</si>
  <si>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</si>
  <si>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</si>
  <si>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</si>
  <si>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</si>
  <si>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</si>
  <si>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</si>
  <si>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</si>
  <si>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</si>
  <si>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</si>
  <si>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</si>
  <si>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</si>
  <si>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</si>
  <si>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</si>
  <si>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</si>
  <si>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</si>
  <si>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</si>
  <si>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</si>
  <si>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</si>
  <si>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</si>
  <si>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</si>
  <si>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</si>
  <si>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</si>
  <si>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</si>
  <si>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</si>
  <si>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</si>
  <si>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</si>
  <si>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</si>
  <si>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</si>
  <si>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</si>
  <si>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</si>
  <si>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</si>
  <si>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</si>
  <si>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</si>
  <si>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</si>
  <si>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</si>
  <si>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</si>
  <si>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</si>
  <si>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</si>
  <si>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</si>
  <si>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</si>
  <si>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</si>
  <si>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</si>
  <si>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</si>
  <si>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</si>
  <si>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</si>
  <si>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</si>
  <si>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</si>
  <si>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</si>
  <si>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</si>
  <si>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</si>
  <si>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</si>
  <si>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</si>
  <si>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</si>
  <si>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</si>
  <si>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</si>
  <si>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</si>
  <si>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</si>
  <si>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</si>
  <si>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</si>
  <si>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</si>
  <si>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</si>
  <si>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</si>
  <si>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</si>
  <si>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</si>
  <si>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</si>
  <si>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</si>
  <si>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</si>
  <si>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</si>
  <si>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</si>
  <si>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</si>
  <si>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</si>
  <si>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</si>
  <si>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</si>
  <si>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</si>
  <si>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</si>
  <si>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</si>
  <si>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</si>
  <si>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</si>
  <si>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</si>
  <si>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</si>
  <si>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</si>
  <si>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</si>
  <si>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</si>
  <si>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</si>
  <si>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</si>
  <si>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</si>
  <si>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</si>
  <si>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</si>
  <si>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</si>
  <si>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</si>
  <si>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</si>
  <si>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</si>
  <si>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</si>
  <si>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</si>
  <si>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</si>
  <si>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</si>
  <si>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</si>
  <si>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</si>
  <si>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平成２１年１２月に供用開始し、まだ施設が新しい為、更新等長寿命化対策は実施していない。</t>
    <phoneticPr fontId="4"/>
  </si>
  <si>
    <t>　接続率が悪いため、経営の健全化・効率性の数値が平均値を下回っている。
　接続率の向上を図るため住民へ広報誌やパンフレット等により接続の普及啓蒙活動を強化する必要がある。</t>
    <phoneticPr fontId="4"/>
  </si>
  <si>
    <t>①収益的収支比率
　令和2年度においては、施設維持管理費が例年と比べ大きい為、前年度より値が低下している。
　また、現在接続率が低いため、使用料収入が少額である。接続率の向上を図る事で収支比率の健全化に繋げる。
④企業債残高対事業規模費率(%)
　施設建設事業の完了に伴い、企業債の残高償還が減少していく為、今後比率は減少していく。
⑤経費回収率、⑥汚水処理原価、⑦施設利用率
　令和2年度においては、施設維持管理費が例年と比べ大きかった事で前年度より数値が悪くなっている。
　また、接続率が低いため、経費回収率及び施設利用率が低く、汚水処理原価は高くなっている。
　接続への啓蒙活動を継続して接続率の向上を図る。
⑧水洗化率
　水洗化率は全体的に上昇傾向にある。
　今後も引き続き普及啓蒙活動を継続し、水洗化率の向上を図る。</t>
    <rPh sb="10" eb="12">
      <t>レイワ</t>
    </rPh>
    <rPh sb="13" eb="15">
      <t>ネンド</t>
    </rPh>
    <rPh sb="21" eb="23">
      <t>シセツ</t>
    </rPh>
    <rPh sb="23" eb="27">
      <t>イジカンリ</t>
    </rPh>
    <rPh sb="27" eb="28">
      <t>ヒ</t>
    </rPh>
    <rPh sb="29" eb="31">
      <t>レイネン</t>
    </rPh>
    <rPh sb="32" eb="33">
      <t>クラ</t>
    </rPh>
    <rPh sb="34" eb="35">
      <t>オオ</t>
    </rPh>
    <rPh sb="37" eb="38">
      <t>タメ</t>
    </rPh>
    <rPh sb="39" eb="42">
      <t>ゼンネンド</t>
    </rPh>
    <rPh sb="44" eb="45">
      <t>アタイ</t>
    </rPh>
    <rPh sb="46" eb="48">
      <t>テイカ</t>
    </rPh>
    <rPh sb="58" eb="60">
      <t>ゲンザイ</t>
    </rPh>
    <rPh sb="211" eb="213">
      <t>レイネン</t>
    </rPh>
    <rPh sb="214" eb="215">
      <t>クラ</t>
    </rPh>
    <rPh sb="216" eb="217">
      <t>オオ</t>
    </rPh>
    <rPh sb="221" eb="222">
      <t>コト</t>
    </rPh>
    <rPh sb="228" eb="230">
      <t>スウチ</t>
    </rPh>
    <rPh sb="231" eb="232">
      <t>ワル</t>
    </rPh>
    <rPh sb="323" eb="326">
      <t>ゼンタイテキ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</si>
</sst>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E8-4D78-8398-685CF31685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79E8-4D78-8398-685CF31685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10.95</c:v>
                </c:pt>
                <c:pt idx="1">
                  <c:v>10.95</c:v>
                </c:pt>
                <c:pt idx="2">
                  <c:v>10.79</c:v>
                </c:pt>
                <c:pt idx="3">
                  <c:v>11.9</c:v>
                </c:pt>
                <c:pt idx="4">
                  <c:v>11.75</c:v>
                </c:pt>
              </c:numCache>
            </c:numRef>
          </c:val>
          <c:extLst>
            <c:ext xmlns:c16="http://schemas.microsoft.com/office/drawing/2014/chart" uri="{C3380CC4-5D6E-409C-BE32-E72D297353CC}">
              <c16:uniqueId val="{00000000-23E5-4019-9922-4EC19B3F0E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23E5-4019-9922-4EC19B3F0E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30.31</c:v>
                </c:pt>
                <c:pt idx="1">
                  <c:v>34.01</c:v>
                </c:pt>
                <c:pt idx="2">
                  <c:v>38.76</c:v>
                </c:pt>
                <c:pt idx="3">
                  <c:v>38.9</c:v>
                </c:pt>
                <c:pt idx="4">
                  <c:v>37.159999999999997</c:v>
                </c:pt>
              </c:numCache>
            </c:numRef>
          </c:val>
          <c:extLst>
            <c:ext xmlns:c16="http://schemas.microsoft.com/office/drawing/2014/chart" uri="{C3380CC4-5D6E-409C-BE32-E72D297353CC}">
              <c16:uniqueId val="{00000000-ABEA-41C0-8B04-F7345AC006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ABEA-41C0-8B04-F7345AC006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63.87</c:v>
                </c:pt>
                <c:pt idx="1">
                  <c:v>58.67</c:v>
                </c:pt>
                <c:pt idx="2">
                  <c:v>56.34</c:v>
                </c:pt>
                <c:pt idx="3">
                  <c:v>50.51</c:v>
                </c:pt>
                <c:pt idx="4">
                  <c:v>35.549999999999997</c:v>
                </c:pt>
              </c:numCache>
            </c:numRef>
          </c:val>
          <c:extLst>
            <c:ext xmlns:c16="http://schemas.microsoft.com/office/drawing/2014/chart" uri="{C3380CC4-5D6E-409C-BE32-E72D297353CC}">
              <c16:uniqueId val="{00000000-5F55-4E78-AA5F-A11F780304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55-4E78-AA5F-A11F780304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3-404A-A39A-637E57EE27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3-404A-A39A-637E57EE27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3C-4419-9D46-0A5B091813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C-4419-9D46-0A5B091813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A-4417-A69A-F6A279CC8C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A-4417-A69A-F6A279CC8C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37-4149-BCD6-1996758003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37-4149-BCD6-1996758003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2859.78</c:v>
                </c:pt>
                <c:pt idx="1">
                  <c:v>2745.91</c:v>
                </c:pt>
                <c:pt idx="2">
                  <c:v>2620.8000000000002</c:v>
                </c:pt>
                <c:pt idx="3">
                  <c:v>2187.0300000000002</c:v>
                </c:pt>
                <c:pt idx="4">
                  <c:v>3705.81</c:v>
                </c:pt>
              </c:numCache>
            </c:numRef>
          </c:val>
          <c:extLst>
            <c:ext xmlns:c16="http://schemas.microsoft.com/office/drawing/2014/chart" uri="{C3380CC4-5D6E-409C-BE32-E72D297353CC}">
              <c16:uniqueId val="{00000000-FF57-4B07-90B8-1EF5927D67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FF57-4B07-90B8-1EF5927D67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13.79</c:v>
                </c:pt>
                <c:pt idx="1">
                  <c:v>16.760000000000002</c:v>
                </c:pt>
                <c:pt idx="2">
                  <c:v>16.38</c:v>
                </c:pt>
                <c:pt idx="3">
                  <c:v>16.600000000000001</c:v>
                </c:pt>
                <c:pt idx="4">
                  <c:v>9.3000000000000007</c:v>
                </c:pt>
              </c:numCache>
            </c:numRef>
          </c:val>
          <c:extLst>
            <c:ext xmlns:c16="http://schemas.microsoft.com/office/drawing/2014/chart" uri="{C3380CC4-5D6E-409C-BE32-E72D297353CC}">
              <c16:uniqueId val="{00000000-8450-4EF6-8162-5D666AF4B71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8450-4EF6-8162-5D666AF4B71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367.19</c:v>
                </c:pt>
                <c:pt idx="1">
                  <c:v>319.27999999999997</c:v>
                </c:pt>
                <c:pt idx="2">
                  <c:v>320.08999999999997</c:v>
                </c:pt>
                <c:pt idx="3">
                  <c:v>316.81</c:v>
                </c:pt>
                <c:pt idx="4">
                  <c:v>509.55</c:v>
                </c:pt>
              </c:numCache>
            </c:numRef>
          </c:val>
          <c:extLst>
            <c:ext xmlns:c16="http://schemas.microsoft.com/office/drawing/2014/chart" uri="{C3380CC4-5D6E-409C-BE32-E72D297353CC}">
              <c16:uniqueId val="{00000000-49C8-4E33-83B0-033F39D76A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49C8-4E33-83B0-033F39D76A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与那国町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1697</v>
      </c>
      <c r="AM8" s="69"/>
      <c r="AN8" s="69"/>
      <c r="AO8" s="69"/>
      <c r="AP8" s="69"/>
      <c r="AQ8" s="69"/>
      <c r="AR8" s="69"/>
      <c r="AS8" s="69"/>
      <c r="AT8" s="68">
        <f>データ!T6</f>
        <v>28.9</v>
      </c>
      <c r="AU8" s="68"/>
      <c r="AV8" s="68"/>
      <c r="AW8" s="68"/>
      <c r="AX8" s="68"/>
      <c r="AY8" s="68"/>
      <c r="AZ8" s="68"/>
      <c r="BA8" s="68"/>
      <c r="BB8" s="68">
        <f>データ!U6</f>
        <v>58.72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61</v>
      </c>
      <c r="Q10" s="68"/>
      <c r="R10" s="68"/>
      <c r="S10" s="68"/>
      <c r="T10" s="68"/>
      <c r="U10" s="68"/>
      <c r="V10" s="68"/>
      <c r="W10" s="68">
        <f>データ!Q6</f>
        <v>100</v>
      </c>
      <c r="X10" s="68"/>
      <c r="Y10" s="68"/>
      <c r="Z10" s="68"/>
      <c r="AA10" s="68"/>
      <c r="AB10" s="68"/>
      <c r="AC10" s="68"/>
      <c r="AD10" s="69">
        <f>データ!R6</f>
        <v>938</v>
      </c>
      <c r="AE10" s="69"/>
      <c r="AF10" s="69"/>
      <c r="AG10" s="69"/>
      <c r="AH10" s="69"/>
      <c r="AI10" s="69"/>
      <c r="AJ10" s="69"/>
      <c r="AK10" s="2"/>
      <c r="AL10" s="69">
        <f>データ!V6</f>
        <v>1001</v>
      </c>
      <c r="AM10" s="69"/>
      <c r="AN10" s="69"/>
      <c r="AO10" s="69"/>
      <c r="AP10" s="69"/>
      <c r="AQ10" s="69"/>
      <c r="AR10" s="69"/>
      <c r="AS10" s="69"/>
      <c r="AT10" s="68">
        <f>データ!W6</f>
        <v>0.49</v>
      </c>
      <c r="AU10" s="68"/>
      <c r="AV10" s="68"/>
      <c r="AW10" s="68"/>
      <c r="AX10" s="68"/>
      <c r="AY10" s="68"/>
      <c r="AZ10" s="68"/>
      <c r="BA10" s="68"/>
      <c r="BB10" s="68">
        <f>データ!X6</f>
        <v>2042.86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cDpkHmlLQG/ZP/MLO6LlHGTwD+LhRdy0P6xfIvM0+WzZoX9kx3afLX/uKMPuTBfhFk4jwNRRiI8EvVKaRCZrOg==" saltValue="2xm92Pw1NdUSfBU+Kire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473821</v>
      </c>
      <c r="D6" s="33">
        <f t="shared" si="3"/>
        <v>47</v>
      </c>
      <c r="E6" s="33">
        <f t="shared" si="3"/>
        <v>17</v>
      </c>
      <c r="F6" s="33">
        <f t="shared" si="3"/>
        <v>5</v>
      </c>
      <c r="G6" s="33">
        <f t="shared" si="3"/>
        <v>0</v>
      </c>
      <c r="H6" s="33" t="str">
        <f t="shared" si="3"/>
        <v>沖縄県　与那国町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61</v>
      </c>
      <c r="Q6" s="34">
        <f t="shared" si="3"/>
        <v>100</v>
      </c>
      <c r="R6" s="34">
        <f t="shared" si="3"/>
        <v>938</v>
      </c>
      <c r="S6" s="34">
        <f t="shared" si="3"/>
        <v>1697</v>
      </c>
      <c r="T6" s="34">
        <f t="shared" si="3"/>
        <v>28.9</v>
      </c>
      <c r="U6" s="34">
        <f t="shared" si="3"/>
        <v>58.72</v>
      </c>
      <c r="V6" s="34">
        <f t="shared" si="3"/>
        <v>1001</v>
      </c>
      <c r="W6" s="34">
        <f t="shared" si="3"/>
        <v>0.49</v>
      </c>
      <c r="X6" s="34">
        <f t="shared" si="3"/>
        <v>2042.86</v>
      </c>
      <c r="Y6" s="35">
        <f>IF(Y7="",NA(),Y7)</f>
        <v>63.87</v>
      </c>
      <c r="Z6" s="35">
        <f t="shared" ref="Z6:AH6" si="4">IF(Z7="",NA(),Z7)</f>
        <v>58.67</v>
      </c>
      <c r="AA6" s="35">
        <f t="shared" si="4"/>
        <v>56.34</v>
      </c>
      <c r="AB6" s="35">
        <f t="shared" si="4"/>
        <v>50.51</v>
      </c>
      <c r="AC6" s="35">
        <f t="shared" si="4"/>
        <v>35.549999999999997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2859.78</v>
      </c>
      <c r="BG6" s="35">
        <f t="shared" ref="BG6:BO6" si="7">IF(BG7="",NA(),BG7)</f>
        <v>2745.91</v>
      </c>
      <c r="BH6" s="35">
        <f t="shared" si="7"/>
        <v>2620.8000000000002</v>
      </c>
      <c r="BI6" s="35">
        <f t="shared" si="7"/>
        <v>2187.0300000000002</v>
      </c>
      <c r="BJ6" s="35">
        <f t="shared" si="7"/>
        <v>3705.81</v>
      </c>
      <c r="BK6" s="35">
        <f t="shared" si="7"/>
        <v>1051.43</v>
      </c>
      <c r="BL6" s="35">
        <f t="shared" si="7"/>
        <v>982.29</v>
      </c>
      <c r="BM6" s="35">
        <f t="shared" si="7"/>
        <v>713.28</v>
      </c>
      <c r="BN6" s="35">
        <f t="shared" si="7"/>
        <v>673.08</v>
      </c>
      <c r="BO6" s="35">
        <f t="shared" si="7"/>
        <v>746.98</v>
      </c>
      <c r="BP6" s="34" t="str">
        <f>IF(BP7="","",IF(BP7="-","【-】","【"&amp;SUBSTITUTE(TEXT(BP7,"#,##0.00"),"-","△")&amp;"】"))</f>
        <v>【832.52】</v>
      </c>
      <c r="BQ6" s="35">
        <f>IF(BQ7="",NA(),BQ7)</f>
        <v>13.79</v>
      </c>
      <c r="BR6" s="35">
        <f t="shared" ref="BR6:BZ6" si="8">IF(BR7="",NA(),BR7)</f>
        <v>16.760000000000002</v>
      </c>
      <c r="BS6" s="35">
        <f t="shared" si="8"/>
        <v>16.38</v>
      </c>
      <c r="BT6" s="35">
        <f t="shared" si="8"/>
        <v>16.600000000000001</v>
      </c>
      <c r="BU6" s="35">
        <f t="shared" si="8"/>
        <v>9.3000000000000007</v>
      </c>
      <c r="BV6" s="35">
        <f t="shared" si="8"/>
        <v>40.06</v>
      </c>
      <c r="BW6" s="35">
        <f t="shared" si="8"/>
        <v>41.25</v>
      </c>
      <c r="BX6" s="35">
        <f t="shared" si="8"/>
        <v>40.75</v>
      </c>
      <c r="BY6" s="35">
        <f t="shared" si="8"/>
        <v>42.44</v>
      </c>
      <c r="BZ6" s="35">
        <f t="shared" si="8"/>
        <v>40.49</v>
      </c>
      <c r="CA6" s="34" t="str">
        <f>IF(CA7="","",IF(CA7="-","【-】","【"&amp;SUBSTITUTE(TEXT(CA7,"#,##0.00"),"-","△")&amp;"】"))</f>
        <v>【60.94】</v>
      </c>
      <c r="CB6" s="35">
        <f>IF(CB7="",NA(),CB7)</f>
        <v>367.19</v>
      </c>
      <c r="CC6" s="35">
        <f t="shared" ref="CC6:CK6" si="9">IF(CC7="",NA(),CC7)</f>
        <v>319.27999999999997</v>
      </c>
      <c r="CD6" s="35">
        <f t="shared" si="9"/>
        <v>320.08999999999997</v>
      </c>
      <c r="CE6" s="35">
        <f t="shared" si="9"/>
        <v>316.81</v>
      </c>
      <c r="CF6" s="35">
        <f t="shared" si="9"/>
        <v>509.55</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10.95</v>
      </c>
      <c r="CN6" s="35">
        <f t="shared" ref="CN6:CV6" si="10">IF(CN7="",NA(),CN7)</f>
        <v>10.95</v>
      </c>
      <c r="CO6" s="35">
        <f t="shared" si="10"/>
        <v>10.79</v>
      </c>
      <c r="CP6" s="35">
        <f t="shared" si="10"/>
        <v>11.9</v>
      </c>
      <c r="CQ6" s="35">
        <f t="shared" si="10"/>
        <v>11.75</v>
      </c>
      <c r="CR6" s="35">
        <f t="shared" si="10"/>
        <v>42.84</v>
      </c>
      <c r="CS6" s="35">
        <f t="shared" si="10"/>
        <v>40.93</v>
      </c>
      <c r="CT6" s="35">
        <f t="shared" si="10"/>
        <v>43.38</v>
      </c>
      <c r="CU6" s="35">
        <f t="shared" si="10"/>
        <v>42.33</v>
      </c>
      <c r="CV6" s="35">
        <f t="shared" si="10"/>
        <v>41.66</v>
      </c>
      <c r="CW6" s="34" t="str">
        <f>IF(CW7="","",IF(CW7="-","【-】","【"&amp;SUBSTITUTE(TEXT(CW7,"#,##0.00"),"-","△")&amp;"】"))</f>
        <v>【54.84】</v>
      </c>
      <c r="CX6" s="35">
        <f>IF(CX7="",NA(),CX7)</f>
        <v>30.31</v>
      </c>
      <c r="CY6" s="35">
        <f t="shared" ref="CY6:DG6" si="11">IF(CY7="",NA(),CY7)</f>
        <v>34.01</v>
      </c>
      <c r="CZ6" s="35">
        <f t="shared" si="11"/>
        <v>38.76</v>
      </c>
      <c r="DA6" s="35">
        <f t="shared" si="11"/>
        <v>38.9</v>
      </c>
      <c r="DB6" s="35">
        <f t="shared" si="11"/>
        <v>37.159999999999997</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473821</v>
      </c>
      <c r="D7" s="37">
        <v>47</v>
      </c>
      <c r="E7" s="37">
        <v>17</v>
      </c>
      <c r="F7" s="37">
        <v>5</v>
      </c>
      <c r="G7" s="37">
        <v>0</v>
      </c>
      <c r="H7" s="37" t="s">
        <v>97</v>
      </c>
      <c r="I7" s="37" t="s">
        <v>98</v>
      </c>
      <c r="J7" s="37" t="s">
        <v>99</v>
      </c>
      <c r="K7" s="37" t="s">
        <v>100</v>
      </c>
      <c r="L7" s="37" t="s">
        <v>101</v>
      </c>
      <c r="M7" s="37" t="s">
        <v>102</v>
      </c>
      <c r="N7" s="38" t="s">
        <v>103</v>
      </c>
      <c r="O7" s="38" t="s">
        <v>104</v>
      </c>
      <c r="P7" s="38">
        <v>61</v>
      </c>
      <c r="Q7" s="38">
        <v>100</v>
      </c>
      <c r="R7" s="38">
        <v>938</v>
      </c>
      <c r="S7" s="38">
        <v>1697</v>
      </c>
      <c r="T7" s="38">
        <v>28.9</v>
      </c>
      <c r="U7" s="38">
        <v>58.72</v>
      </c>
      <c r="V7" s="38">
        <v>1001</v>
      </c>
      <c r="W7" s="38">
        <v>0.49</v>
      </c>
      <c r="X7" s="38">
        <v>2042.86</v>
      </c>
      <c r="Y7" s="38">
        <v>63.87</v>
      </c>
      <c r="Z7" s="38">
        <v>58.67</v>
      </c>
      <c r="AA7" s="38">
        <v>56.34</v>
      </c>
      <c r="AB7" s="38">
        <v>50.51</v>
      </c>
      <c r="AC7" s="38">
        <v>35.549999999999997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2859.78</v>
      </c>
      <c r="BG7" s="38">
        <v>2745.91</v>
      </c>
      <c r="BH7" s="38">
        <v>2620.8000000000002</v>
      </c>
      <c r="BI7" s="38">
        <v>2187.0300000000002</v>
      </c>
      <c r="BJ7" s="38">
        <v>3705.81</v>
      </c>
      <c r="BK7" s="38">
        <v>1051.43</v>
      </c>
      <c r="BL7" s="38">
        <v>982.29</v>
      </c>
      <c r="BM7" s="38">
        <v>713.28</v>
      </c>
      <c r="BN7" s="38">
        <v>673.08</v>
      </c>
      <c r="BO7" s="38">
        <v>746.98</v>
      </c>
      <c r="BP7" s="38">
        <v>832.52</v>
      </c>
      <c r="BQ7" s="38">
        <v>13.79</v>
      </c>
      <c r="BR7" s="38">
        <v>16.760000000000002</v>
      </c>
      <c r="BS7" s="38">
        <v>16.38</v>
      </c>
      <c r="BT7" s="38">
        <v>16.600000000000001</v>
      </c>
      <c r="BU7" s="38">
        <v>9.3000000000000007</v>
      </c>
      <c r="BV7" s="38">
        <v>40.06</v>
      </c>
      <c r="BW7" s="38">
        <v>41.25</v>
      </c>
      <c r="BX7" s="38">
        <v>40.75</v>
      </c>
      <c r="BY7" s="38">
        <v>42.44</v>
      </c>
      <c r="BZ7" s="38">
        <v>40.49</v>
      </c>
      <c r="CA7" s="38">
        <v>60.94</v>
      </c>
      <c r="CB7" s="38">
        <v>367.19</v>
      </c>
      <c r="CC7" s="38">
        <v>319.27999999999997</v>
      </c>
      <c r="CD7" s="38">
        <v>320.08999999999997</v>
      </c>
      <c r="CE7" s="38">
        <v>316.81</v>
      </c>
      <c r="CF7" s="38">
        <v>509.55</v>
      </c>
      <c r="CG7" s="38">
        <v>355.22</v>
      </c>
      <c r="CH7" s="38">
        <v>334.48</v>
      </c>
      <c r="CI7" s="38">
        <v>311.70999999999998</v>
      </c>
      <c r="CJ7" s="38">
        <v>284.54000000000002</v>
      </c>
      <c r="CK7" s="38">
        <v>274.54000000000002</v>
      </c>
      <c r="CL7" s="38">
        <v>253.04</v>
      </c>
      <c r="CM7" s="38">
        <v>10.95</v>
      </c>
      <c r="CN7" s="38">
        <v>10.95</v>
      </c>
      <c r="CO7" s="38">
        <v>10.79</v>
      </c>
      <c r="CP7" s="38">
        <v>11.9</v>
      </c>
      <c r="CQ7" s="38">
        <v>11.75</v>
      </c>
      <c r="CR7" s="38">
        <v>42.84</v>
      </c>
      <c r="CS7" s="38">
        <v>40.93</v>
      </c>
      <c r="CT7" s="38">
        <v>43.38</v>
      </c>
      <c r="CU7" s="38">
        <v>42.33</v>
      </c>
      <c r="CV7" s="38">
        <v>41.66</v>
      </c>
      <c r="CW7" s="38">
        <v>54.84</v>
      </c>
      <c r="CX7" s="38">
        <v>30.31</v>
      </c>
      <c r="CY7" s="38">
        <v>34.01</v>
      </c>
      <c r="CZ7" s="38">
        <v>38.76</v>
      </c>
      <c r="DA7" s="38">
        <v>38.9</v>
      </c>
      <c r="DB7" s="38">
        <v>37.159999999999997</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lg0294</cp:lastModifiedBy>
  <dcterms:created xsi:type="dcterms:W3CDTF">2021-12-03T08:04:16Z</dcterms:created>
  <dcterms:modified xsi:type="dcterms:W3CDTF">2022-01-27T05:44:21Z</dcterms:modified>
  <cp:category/>
</cp:coreProperties>
</file>