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192.168.0.216\share\00-2 新城→横目補佐\02 公営企業\令和3年度\09 公営企業に係る経営比較分析表（令和２年度決算）の分析等について\04 町→県（2回目）\下水道事業\"/>
    </mc:Choice>
  </mc:AlternateContent>
  <xr:revisionPtr revIDLastSave="0" documentId="13_ncr:1_{BD77B1BF-91E8-456B-950D-652AE56D318D}" xr6:coauthVersionLast="36" xr6:coauthVersionMax="36" xr10:uidLastSave="{00000000-0000-0000-0000-000000000000}"/>
  <workbookProtection workbookAlgorithmName="SHA-512" workbookHashValue="N0ScDJy5dQLIABIaKC3gGsByXpFt3287Hw8gqZAff1I8yEYRJFbdqHP1dBWuFrL1USfrqzFCjo/+CbhyjO2hsg==" workbookSaltValue="OnMj+P1x1ANy395fTfYY2Q==" workbookSpinCount="100000" lockStructure="1"/>
  <bookViews>
    <workbookView xWindow="0" yWindow="0" windowWidth="21570" windowHeight="72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AL10" i="4"/>
  <c r="AD10" i="4"/>
  <c r="B10" i="4"/>
  <c r="AL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<sst xmlns="http://schemas.openxmlformats.org/spreadsheetml/2006/main" count="236" uniqueCount="120">
  <si>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</si>
  <si>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</si>
  <si>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</si>
  <si>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</si>
  <si>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</si>
  <si>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</si>
  <si>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</si>
  <si>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</si>
  <si>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</si>
  <si>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</si>
  <si>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</si>
  <si>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</si>
  <si>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</si>
  <si>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</si>
  <si>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</si>
  <si>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</si>
  <si>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</si>
  <si>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</si>
  <si>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</si>
  <si>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</si>
  <si>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</si>
  <si>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</si>
  <si>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</si>
  <si>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</si>
  <si>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</si>
  <si>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</si>
  <si>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</si>
  <si>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</si>
  <si>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</si>
  <si>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</si>
  <si>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</si>
  <si>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</si>
  <si>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</si>
  <si>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</si>
  <si>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</si>
  <si>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</si>
  <si>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</si>
  <si>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</si>
  <si>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</si>
  <si>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</si>
  <si>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</si>
  <si>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</si>
  <si>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</si>
  <si>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</si>
  <si>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</si>
  <si>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</si>
  <si>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</si>
  <si>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</si>
  <si>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</si>
  <si>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</si>
  <si>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</si>
  <si>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</si>
  <si>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</si>
  <si>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</si>
  <si>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</si>
  <si>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</si>
  <si>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</si>
  <si>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</si>
  <si>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</si>
  <si>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</si>
  <si>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</si>
  <si>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</si>
  <si>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</si>
  <si>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</si>
  <si>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</si>
  <si>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</si>
  <si>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</si>
  <si>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</si>
  <si>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</si>
  <si>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</si>
  <si>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</si>
  <si>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</si>
  <si>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</si>
  <si>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</si>
  <si>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</si>
  <si>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</si>
  <si>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</si>
  <si>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</si>
  <si>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</si>
  <si>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</si>
  <si>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</si>
  <si>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</si>
  <si>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</si>
  <si>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</si>
  <si>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</si>
  <si>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</si>
  <si>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</si>
  <si>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</si>
  <si>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</si>
  <si>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</si>
  <si>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</si>
  <si>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</si>
  <si>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</si>
  <si>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</si>
  <si>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</si>
  <si>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</si>
  <si>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</si>
  <si>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</si>
  <si>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竹富町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</si>
  <si>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</si>
  <si>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</si>
  <si>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</si>
  <si>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</si>
  <si>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</si>
  <si>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</si>
  <si>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</si>
  <si>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</si>
  <si>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</si>
  <si>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</si>
  <si>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</si>
  <si>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</si>
  <si>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</si>
  <si>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</si>
  <si>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</si>
  <si>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</si>
  <si>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</si>
  <si>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</si>
  <si>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③管渠改善率については、更新時期をむかえていないこともあり、0％で推移しているため類似団体平均値よりも低くなっている。今後の更新及び改築に向けて事業計画や財源確保が必要である。</t>
    <rPh sb="1" eb="2">
      <t>カン</t>
    </rPh>
    <rPh sb="2" eb="3">
      <t>キョ</t>
    </rPh>
    <rPh sb="3" eb="5">
      <t>カイゼン</t>
    </rPh>
    <rPh sb="5" eb="6">
      <t>リツ</t>
    </rPh>
    <rPh sb="12" eb="14">
      <t>コウシン</t>
    </rPh>
    <rPh sb="14" eb="16">
      <t>ジキ</t>
    </rPh>
    <rPh sb="33" eb="35">
      <t>スイイ</t>
    </rPh>
    <rPh sb="41" eb="43">
      <t>ルイジ</t>
    </rPh>
    <rPh sb="43" eb="45">
      <t>ダンタイ</t>
    </rPh>
    <rPh sb="45" eb="48">
      <t>ヘイキンチ</t>
    </rPh>
    <rPh sb="51" eb="52">
      <t>ヒク</t>
    </rPh>
    <rPh sb="59" eb="61">
      <t>コンゴ</t>
    </rPh>
    <rPh sb="62" eb="64">
      <t>コウシン</t>
    </rPh>
    <rPh sb="64" eb="65">
      <t>オヨ</t>
    </rPh>
    <rPh sb="66" eb="68">
      <t>カイチク</t>
    </rPh>
    <rPh sb="69" eb="70">
      <t>ム</t>
    </rPh>
    <rPh sb="72" eb="74">
      <t>ジギョウ</t>
    </rPh>
    <rPh sb="74" eb="76">
      <t>ケイカク</t>
    </rPh>
    <rPh sb="77" eb="79">
      <t>ザイゲン</t>
    </rPh>
    <rPh sb="79" eb="81">
      <t>カクホ</t>
    </rPh>
    <rPh sb="82" eb="84">
      <t>ヒツヨウ</t>
    </rPh>
    <phoneticPr fontId="4"/>
  </si>
  <si>
    <t>今後の汚水処理施設及び管渠等の更新に向けて、経営の健全化・効率性について経営戦略・事業計画等の見直しにも取り組む。
また、接続率が100％を推移しており、収益的収支比率の向上を図るためには、料金改定の見直しの早期着手に向け検討していく必要がある。</t>
    <rPh sb="0" eb="2">
      <t>コンゴ</t>
    </rPh>
    <rPh sb="3" eb="5">
      <t>オスイ</t>
    </rPh>
    <rPh sb="5" eb="7">
      <t>ショリ</t>
    </rPh>
    <rPh sb="7" eb="9">
      <t>シセツ</t>
    </rPh>
    <rPh sb="9" eb="10">
      <t>オヨ</t>
    </rPh>
    <rPh sb="11" eb="12">
      <t>カン</t>
    </rPh>
    <rPh sb="12" eb="13">
      <t>キョ</t>
    </rPh>
    <rPh sb="13" eb="14">
      <t>トウ</t>
    </rPh>
    <rPh sb="15" eb="17">
      <t>コウシン</t>
    </rPh>
    <rPh sb="18" eb="19">
      <t>ム</t>
    </rPh>
    <rPh sb="22" eb="24">
      <t>ケイエイ</t>
    </rPh>
    <rPh sb="25" eb="28">
      <t>ケンゼンカ</t>
    </rPh>
    <rPh sb="29" eb="32">
      <t>コウリツセイ</t>
    </rPh>
    <rPh sb="36" eb="38">
      <t>ケイエイ</t>
    </rPh>
    <rPh sb="38" eb="40">
      <t>センリャク</t>
    </rPh>
    <rPh sb="41" eb="43">
      <t>ジギョウ</t>
    </rPh>
    <rPh sb="43" eb="45">
      <t>ケイカク</t>
    </rPh>
    <rPh sb="45" eb="46">
      <t>トウ</t>
    </rPh>
    <rPh sb="47" eb="49">
      <t>ミナオ</t>
    </rPh>
    <rPh sb="52" eb="53">
      <t>ト</t>
    </rPh>
    <rPh sb="54" eb="55">
      <t>ク</t>
    </rPh>
    <rPh sb="61" eb="63">
      <t>セツゾク</t>
    </rPh>
    <rPh sb="63" eb="64">
      <t>リツ</t>
    </rPh>
    <rPh sb="70" eb="72">
      <t>スイイ</t>
    </rPh>
    <rPh sb="77" eb="80">
      <t>シュウエキテキ</t>
    </rPh>
    <rPh sb="80" eb="82">
      <t>シュウシ</t>
    </rPh>
    <rPh sb="82" eb="84">
      <t>ヒリツ</t>
    </rPh>
    <rPh sb="85" eb="87">
      <t>コウジョウ</t>
    </rPh>
    <rPh sb="88" eb="89">
      <t>ハカ</t>
    </rPh>
    <rPh sb="95" eb="97">
      <t>リョウキン</t>
    </rPh>
    <rPh sb="97" eb="99">
      <t>カイテイ</t>
    </rPh>
    <rPh sb="100" eb="102">
      <t>ミナオ</t>
    </rPh>
    <rPh sb="104" eb="106">
      <t>ソウキ</t>
    </rPh>
    <rPh sb="106" eb="108">
      <t>チャクシュ</t>
    </rPh>
    <rPh sb="109" eb="110">
      <t>ム</t>
    </rPh>
    <rPh sb="111" eb="113">
      <t>ケントウ</t>
    </rPh>
    <rPh sb="117" eb="119">
      <t>ヒツヨウ</t>
    </rPh>
    <phoneticPr fontId="4"/>
  </si>
  <si>
    <t xml:space="preserve">①収益的収支比率は、78.92％と100％を満たしておらず、単年度収支は赤字となっております。
今後、経営改善に向けた取り組みが必要である。
④企業債残高対事業規模比率については、類似団体平均値より低くなっているが、令和3年度において、処理施設及びマンホールポンプ電気設備等を改築更新中であり、今後増加していく傾向にある。
⑤経費回収率については、類似団体平均値より低い回収率であるため、適正な使用料収入の確保及び料金改定の見直しや汚水処理経費の削減に努めてまいります。
⑥汚水処理原価については、類似団体平均値より高くなっており、原因は、離島の離島という地理的な状況から維持管理業者並びに修繕業者が島内におらず、石垣市の業者と契約しており、用船代等の費用が計上されるためである。
⑦施設利用率については、類似団体平均値と比較して高く適切な規模である。
⑧水洗化率については、100％となっており、汚水処理が適正に行われている。
</t>
    <rPh sb="1" eb="3">
      <t>シュウエキ</t>
    </rPh>
    <rPh sb="3" eb="4">
      <t>テキ</t>
    </rPh>
    <rPh sb="4" eb="6">
      <t>シュウシ</t>
    </rPh>
    <rPh sb="6" eb="8">
      <t>ヒリツ</t>
    </rPh>
    <rPh sb="22" eb="23">
      <t>ミ</t>
    </rPh>
    <rPh sb="30" eb="33">
      <t>タンネンド</t>
    </rPh>
    <rPh sb="33" eb="35">
      <t>シュウシ</t>
    </rPh>
    <rPh sb="36" eb="38">
      <t>アカジ</t>
    </rPh>
    <rPh sb="48" eb="50">
      <t>コンゴ</t>
    </rPh>
    <rPh sb="51" eb="53">
      <t>ケイエイ</t>
    </rPh>
    <rPh sb="53" eb="55">
      <t>カイゼン</t>
    </rPh>
    <rPh sb="56" eb="57">
      <t>ム</t>
    </rPh>
    <rPh sb="59" eb="60">
      <t>ト</t>
    </rPh>
    <rPh sb="61" eb="62">
      <t>ク</t>
    </rPh>
    <rPh sb="64" eb="66">
      <t>ヒツヨウ</t>
    </rPh>
    <rPh sb="73" eb="75">
      <t>キギョウ</t>
    </rPh>
    <rPh sb="75" eb="76">
      <t>サイ</t>
    </rPh>
    <rPh sb="76" eb="78">
      <t>ザンダカ</t>
    </rPh>
    <rPh sb="78" eb="79">
      <t>タイ</t>
    </rPh>
    <rPh sb="79" eb="81">
      <t>ジギョウ</t>
    </rPh>
    <rPh sb="81" eb="83">
      <t>キボ</t>
    </rPh>
    <rPh sb="83" eb="85">
      <t>ヒリツ</t>
    </rPh>
    <rPh sb="91" eb="93">
      <t>ルイジ</t>
    </rPh>
    <rPh sb="93" eb="95">
      <t>ダンタイ</t>
    </rPh>
    <rPh sb="95" eb="97">
      <t>ヘイキン</t>
    </rPh>
    <rPh sb="97" eb="98">
      <t>チ</t>
    </rPh>
    <rPh sb="100" eb="101">
      <t>ヒク</t>
    </rPh>
    <rPh sb="109" eb="111">
      <t>レイワ</t>
    </rPh>
    <rPh sb="112" eb="114">
      <t>ネンド</t>
    </rPh>
    <rPh sb="119" eb="121">
      <t>ショリ</t>
    </rPh>
    <rPh sb="121" eb="123">
      <t>シセツ</t>
    </rPh>
    <rPh sb="123" eb="124">
      <t>オヨ</t>
    </rPh>
    <rPh sb="133" eb="135">
      <t>デンキ</t>
    </rPh>
    <rPh sb="135" eb="137">
      <t>セツビ</t>
    </rPh>
    <rPh sb="137" eb="138">
      <t>トウ</t>
    </rPh>
    <rPh sb="139" eb="141">
      <t>カイチク</t>
    </rPh>
    <rPh sb="141" eb="143">
      <t>コウシン</t>
    </rPh>
    <rPh sb="143" eb="144">
      <t>チュウ</t>
    </rPh>
    <rPh sb="148" eb="150">
      <t>コンゴ</t>
    </rPh>
    <rPh sb="150" eb="152">
      <t>ゾウカ</t>
    </rPh>
    <rPh sb="156" eb="158">
      <t>ケイコウ</t>
    </rPh>
    <rPh sb="165" eb="167">
      <t>ケイヒ</t>
    </rPh>
    <rPh sb="167" eb="169">
      <t>カイシュウ</t>
    </rPh>
    <rPh sb="169" eb="170">
      <t>リツ</t>
    </rPh>
    <rPh sb="176" eb="178">
      <t>ルイジ</t>
    </rPh>
    <rPh sb="178" eb="180">
      <t>ダンタイ</t>
    </rPh>
    <rPh sb="180" eb="183">
      <t>ヘイキンチ</t>
    </rPh>
    <rPh sb="185" eb="186">
      <t>ヒク</t>
    </rPh>
    <rPh sb="187" eb="189">
      <t>カイシュウ</t>
    </rPh>
    <rPh sb="189" eb="190">
      <t>リツ</t>
    </rPh>
    <rPh sb="196" eb="198">
      <t>テキセイ</t>
    </rPh>
    <rPh sb="199" eb="202">
      <t>シヨウリョウ</t>
    </rPh>
    <rPh sb="202" eb="204">
      <t>シュウニュウ</t>
    </rPh>
    <rPh sb="205" eb="207">
      <t>カクホ</t>
    </rPh>
    <rPh sb="207" eb="208">
      <t>オヨ</t>
    </rPh>
    <rPh sb="209" eb="211">
      <t>リョウキン</t>
    </rPh>
    <rPh sb="211" eb="213">
      <t>カイテイ</t>
    </rPh>
    <rPh sb="214" eb="216">
      <t>ミナオ</t>
    </rPh>
    <rPh sb="218" eb="220">
      <t>オスイ</t>
    </rPh>
    <rPh sb="220" eb="222">
      <t>ショリ</t>
    </rPh>
    <rPh sb="222" eb="224">
      <t>ケイヒ</t>
    </rPh>
    <rPh sb="225" eb="227">
      <t>サクゲン</t>
    </rPh>
    <rPh sb="228" eb="229">
      <t>ツト</t>
    </rPh>
    <rPh sb="240" eb="242">
      <t>オスイ</t>
    </rPh>
    <rPh sb="242" eb="244">
      <t>ショリ</t>
    </rPh>
    <rPh sb="244" eb="246">
      <t>ゲンカ</t>
    </rPh>
    <rPh sb="252" eb="254">
      <t>ルイジ</t>
    </rPh>
    <rPh sb="254" eb="256">
      <t>ダンタイ</t>
    </rPh>
    <rPh sb="256" eb="258">
      <t>ヘイキン</t>
    </rPh>
    <rPh sb="258" eb="259">
      <t>チ</t>
    </rPh>
    <rPh sb="261" eb="262">
      <t>タカ</t>
    </rPh>
    <rPh sb="269" eb="271">
      <t>ゲンイン</t>
    </rPh>
    <rPh sb="273" eb="275">
      <t>リトウ</t>
    </rPh>
    <rPh sb="276" eb="278">
      <t>リトウ</t>
    </rPh>
    <rPh sb="281" eb="284">
      <t>チリテキ</t>
    </rPh>
    <rPh sb="285" eb="287">
      <t>ジョウキョウ</t>
    </rPh>
    <rPh sb="289" eb="291">
      <t>イジ</t>
    </rPh>
    <rPh sb="291" eb="293">
      <t>カンリ</t>
    </rPh>
    <rPh sb="293" eb="295">
      <t>ギョウシャ</t>
    </rPh>
    <rPh sb="295" eb="296">
      <t>ナラ</t>
    </rPh>
    <rPh sb="298" eb="300">
      <t>シュウゼン</t>
    </rPh>
    <rPh sb="300" eb="302">
      <t>ギョウシャ</t>
    </rPh>
    <rPh sb="303" eb="305">
      <t>トウナイ</t>
    </rPh>
    <rPh sb="310" eb="313">
      <t>イシガキシ</t>
    </rPh>
    <rPh sb="314" eb="316">
      <t>ギョウシャ</t>
    </rPh>
    <rPh sb="317" eb="319">
      <t>ケイヤク</t>
    </rPh>
    <rPh sb="324" eb="326">
      <t>ヨウセン</t>
    </rPh>
    <rPh sb="326" eb="327">
      <t>ダイ</t>
    </rPh>
    <rPh sb="327" eb="328">
      <t>トウ</t>
    </rPh>
    <rPh sb="329" eb="331">
      <t>ヒヨウ</t>
    </rPh>
    <rPh sb="332" eb="334">
      <t>ケイジョウ</t>
    </rPh>
    <rPh sb="347" eb="349">
      <t>オスイ</t>
    </rPh>
    <rPh sb="349" eb="351">
      <t>ショリ</t>
    </rPh>
    <rPh sb="352" eb="354">
      <t>テキセイ</t>
    </rPh>
    <rPh sb="355" eb="35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</si>
</sst>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E9-4EAC-8677-5D9154A5ADA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45E9-4EAC-8677-5D9154A5ADA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99.44</c:v>
                </c:pt>
                <c:pt idx="1">
                  <c:v>75.56</c:v>
                </c:pt>
                <c:pt idx="2">
                  <c:v>83.33</c:v>
                </c:pt>
                <c:pt idx="3">
                  <c:v>86.11</c:v>
                </c:pt>
                <c:pt idx="4">
                  <c:v>86.11</c:v>
                </c:pt>
              </c:numCache>
            </c:numRef>
          </c:val>
          <c:extLst>
            <c:ext xmlns:c16="http://schemas.microsoft.com/office/drawing/2014/chart" uri="{C3380CC4-5D6E-409C-BE32-E72D297353CC}">
              <c16:uniqueId val="{00000000-3E10-4A63-8FA0-62875023680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3E10-4A63-8FA0-62875023680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849-4665-9D2C-F113D8896D2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B849-4665-9D2C-F113D8896D2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56.97</c:v>
                </c:pt>
                <c:pt idx="1">
                  <c:v>74.86</c:v>
                </c:pt>
                <c:pt idx="2">
                  <c:v>44.39</c:v>
                </c:pt>
                <c:pt idx="3">
                  <c:v>148.93</c:v>
                </c:pt>
                <c:pt idx="4">
                  <c:v>78.92</c:v>
                </c:pt>
              </c:numCache>
            </c:numRef>
          </c:val>
          <c:extLst>
            <c:ext xmlns:c16="http://schemas.microsoft.com/office/drawing/2014/chart" uri="{C3380CC4-5D6E-409C-BE32-E72D297353CC}">
              <c16:uniqueId val="{00000000-33E5-4585-BFD5-5C0492CE688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E5-4585-BFD5-5C0492CE688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09-4899-98BD-B64CB55737D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09-4899-98BD-B64CB55737D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51-4E3D-BE29-4CD2E1EAFF1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51-4E3D-BE29-4CD2E1EAFF1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03-42BA-8473-91B0922E54B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03-42BA-8473-91B0922E54B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9E-4AE5-8076-65DB8676A57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9E-4AE5-8076-65DB8676A57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667.61</c:v>
                </c:pt>
                <c:pt idx="2">
                  <c:v>703.81</c:v>
                </c:pt>
                <c:pt idx="3">
                  <c:v>579.54999999999995</c:v>
                </c:pt>
                <c:pt idx="4">
                  <c:v>583.41</c:v>
                </c:pt>
              </c:numCache>
            </c:numRef>
          </c:val>
          <c:extLst>
            <c:ext xmlns:c16="http://schemas.microsoft.com/office/drawing/2014/chart" uri="{C3380CC4-5D6E-409C-BE32-E72D297353CC}">
              <c16:uniqueId val="{00000000-DA3F-436B-A49F-94A955E788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DA3F-436B-A49F-94A955E788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24.4</c:v>
                </c:pt>
                <c:pt idx="1">
                  <c:v>47.42</c:v>
                </c:pt>
                <c:pt idx="2">
                  <c:v>16.670000000000002</c:v>
                </c:pt>
                <c:pt idx="3">
                  <c:v>56.85</c:v>
                </c:pt>
                <c:pt idx="4">
                  <c:v>36.82</c:v>
                </c:pt>
              </c:numCache>
            </c:numRef>
          </c:val>
          <c:extLst>
            <c:ext xmlns:c16="http://schemas.microsoft.com/office/drawing/2014/chart" uri="{C3380CC4-5D6E-409C-BE32-E72D297353CC}">
              <c16:uniqueId val="{00000000-247B-40C6-8B3E-552975F9554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247B-40C6-8B3E-552975F9554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493.52</c:v>
                </c:pt>
                <c:pt idx="1">
                  <c:v>262.77999999999997</c:v>
                </c:pt>
                <c:pt idx="2">
                  <c:v>752.84</c:v>
                </c:pt>
                <c:pt idx="3">
                  <c:v>225.96</c:v>
                </c:pt>
                <c:pt idx="4">
                  <c:v>326.14</c:v>
                </c:pt>
              </c:numCache>
            </c:numRef>
          </c:val>
          <c:extLst>
            <c:ext xmlns:c16="http://schemas.microsoft.com/office/drawing/2014/chart" uri="{C3380CC4-5D6E-409C-BE32-E72D297353CC}">
              <c16:uniqueId val="{00000000-906F-441A-93F8-2E5939857BC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906F-441A-93F8-2E5939857BC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竹富町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4300</v>
      </c>
      <c r="AM8" s="69"/>
      <c r="AN8" s="69"/>
      <c r="AO8" s="69"/>
      <c r="AP8" s="69"/>
      <c r="AQ8" s="69"/>
      <c r="AR8" s="69"/>
      <c r="AS8" s="69"/>
      <c r="AT8" s="68">
        <f>データ!T6</f>
        <v>334.4</v>
      </c>
      <c r="AU8" s="68"/>
      <c r="AV8" s="68"/>
      <c r="AW8" s="68"/>
      <c r="AX8" s="68"/>
      <c r="AY8" s="68"/>
      <c r="AZ8" s="68"/>
      <c r="BA8" s="68"/>
      <c r="BB8" s="68">
        <f>データ!U6</f>
        <v>12.86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7.82</v>
      </c>
      <c r="Q10" s="68"/>
      <c r="R10" s="68"/>
      <c r="S10" s="68"/>
      <c r="T10" s="68"/>
      <c r="U10" s="68"/>
      <c r="V10" s="68"/>
      <c r="W10" s="68">
        <f>データ!Q6</f>
        <v>100</v>
      </c>
      <c r="X10" s="68"/>
      <c r="Y10" s="68"/>
      <c r="Z10" s="68"/>
      <c r="AA10" s="68"/>
      <c r="AB10" s="68"/>
      <c r="AC10" s="68"/>
      <c r="AD10" s="69">
        <f>データ!R6</f>
        <v>1914</v>
      </c>
      <c r="AE10" s="69"/>
      <c r="AF10" s="69"/>
      <c r="AG10" s="69"/>
      <c r="AH10" s="69"/>
      <c r="AI10" s="69"/>
      <c r="AJ10" s="69"/>
      <c r="AK10" s="2"/>
      <c r="AL10" s="69">
        <f>データ!V6</f>
        <v>330</v>
      </c>
      <c r="AM10" s="69"/>
      <c r="AN10" s="69"/>
      <c r="AO10" s="69"/>
      <c r="AP10" s="69"/>
      <c r="AQ10" s="69"/>
      <c r="AR10" s="69"/>
      <c r="AS10" s="69"/>
      <c r="AT10" s="68">
        <f>データ!W6</f>
        <v>0.24</v>
      </c>
      <c r="AU10" s="68"/>
      <c r="AV10" s="68"/>
      <c r="AW10" s="68"/>
      <c r="AX10" s="68"/>
      <c r="AY10" s="68"/>
      <c r="AZ10" s="68"/>
      <c r="BA10" s="68"/>
      <c r="BB10" s="68">
        <f>データ!X6</f>
        <v>1375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0xiZB2Ds8i96J8poSvnhzcDpLM8tBlFS7i/e48HmpLjqexHtLILKY6il7ofvpp3eH1wAxzWcFan6TIGbYX2q7A==" saltValue="wVYwgavawbid2C77BAX/f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473812</v>
      </c>
      <c r="D6" s="33">
        <f t="shared" si="3"/>
        <v>47</v>
      </c>
      <c r="E6" s="33">
        <f t="shared" si="3"/>
        <v>17</v>
      </c>
      <c r="F6" s="33">
        <f t="shared" si="3"/>
        <v>4</v>
      </c>
      <c r="G6" s="33">
        <f t="shared" si="3"/>
        <v>0</v>
      </c>
      <c r="H6" s="33" t="str">
        <f t="shared" si="3"/>
        <v>沖縄県　竹富町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7.82</v>
      </c>
      <c r="Q6" s="34">
        <f t="shared" si="3"/>
        <v>100</v>
      </c>
      <c r="R6" s="34">
        <f t="shared" si="3"/>
        <v>1914</v>
      </c>
      <c r="S6" s="34">
        <f t="shared" si="3"/>
        <v>4300</v>
      </c>
      <c r="T6" s="34">
        <f t="shared" si="3"/>
        <v>334.4</v>
      </c>
      <c r="U6" s="34">
        <f t="shared" si="3"/>
        <v>12.86</v>
      </c>
      <c r="V6" s="34">
        <f t="shared" si="3"/>
        <v>330</v>
      </c>
      <c r="W6" s="34">
        <f t="shared" si="3"/>
        <v>0.24</v>
      </c>
      <c r="X6" s="34">
        <f t="shared" si="3"/>
        <v>1375</v>
      </c>
      <c r="Y6" s="35">
        <f>IF(Y7="",NA(),Y7)</f>
        <v>56.97</v>
      </c>
      <c r="Z6" s="35">
        <f t="shared" ref="Z6:AH6" si="4">IF(Z7="",NA(),Z7)</f>
        <v>74.86</v>
      </c>
      <c r="AA6" s="35">
        <f t="shared" si="4"/>
        <v>44.39</v>
      </c>
      <c r="AB6" s="35">
        <f t="shared" si="4"/>
        <v>148.93</v>
      </c>
      <c r="AC6" s="35">
        <f t="shared" si="4"/>
        <v>78.92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667.61</v>
      </c>
      <c r="BH6" s="35">
        <f t="shared" si="7"/>
        <v>703.81</v>
      </c>
      <c r="BI6" s="35">
        <f t="shared" si="7"/>
        <v>579.54999999999995</v>
      </c>
      <c r="BJ6" s="35">
        <f t="shared" si="7"/>
        <v>583.41</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24.4</v>
      </c>
      <c r="BR6" s="35">
        <f t="shared" ref="BR6:BZ6" si="8">IF(BR7="",NA(),BR7)</f>
        <v>47.42</v>
      </c>
      <c r="BS6" s="35">
        <f t="shared" si="8"/>
        <v>16.670000000000002</v>
      </c>
      <c r="BT6" s="35">
        <f t="shared" si="8"/>
        <v>56.85</v>
      </c>
      <c r="BU6" s="35">
        <f t="shared" si="8"/>
        <v>36.82</v>
      </c>
      <c r="BV6" s="35">
        <f t="shared" si="8"/>
        <v>69.87</v>
      </c>
      <c r="BW6" s="35">
        <f t="shared" si="8"/>
        <v>74.3</v>
      </c>
      <c r="BX6" s="35">
        <f t="shared" si="8"/>
        <v>72.260000000000005</v>
      </c>
      <c r="BY6" s="35">
        <f t="shared" si="8"/>
        <v>71.84</v>
      </c>
      <c r="BZ6" s="35">
        <f t="shared" si="8"/>
        <v>73.36</v>
      </c>
      <c r="CA6" s="34" t="str">
        <f>IF(CA7="","",IF(CA7="-","【-】","【"&amp;SUBSTITUTE(TEXT(CA7,"#,##0.00"),"-","△")&amp;"】"))</f>
        <v>【75.29】</v>
      </c>
      <c r="CB6" s="35">
        <f>IF(CB7="",NA(),CB7)</f>
        <v>493.52</v>
      </c>
      <c r="CC6" s="35">
        <f t="shared" ref="CC6:CK6" si="9">IF(CC7="",NA(),CC7)</f>
        <v>262.77999999999997</v>
      </c>
      <c r="CD6" s="35">
        <f t="shared" si="9"/>
        <v>752.84</v>
      </c>
      <c r="CE6" s="35">
        <f t="shared" si="9"/>
        <v>225.96</v>
      </c>
      <c r="CF6" s="35">
        <f t="shared" si="9"/>
        <v>326.14</v>
      </c>
      <c r="CG6" s="35">
        <f t="shared" si="9"/>
        <v>234.96</v>
      </c>
      <c r="CH6" s="35">
        <f t="shared" si="9"/>
        <v>221.81</v>
      </c>
      <c r="CI6" s="35">
        <f t="shared" si="9"/>
        <v>230.02</v>
      </c>
      <c r="CJ6" s="35">
        <f t="shared" si="9"/>
        <v>228.47</v>
      </c>
      <c r="CK6" s="35">
        <f t="shared" si="9"/>
        <v>224.88</v>
      </c>
      <c r="CL6" s="34" t="str">
        <f>IF(CL7="","",IF(CL7="-","【-】","【"&amp;SUBSTITUTE(TEXT(CL7,"#,##0.00"),"-","△")&amp;"】"))</f>
        <v>【215.41】</v>
      </c>
      <c r="CM6" s="35">
        <f>IF(CM7="",NA(),CM7)</f>
        <v>99.44</v>
      </c>
      <c r="CN6" s="35">
        <f t="shared" ref="CN6:CV6" si="10">IF(CN7="",NA(),CN7)</f>
        <v>75.56</v>
      </c>
      <c r="CO6" s="35">
        <f t="shared" si="10"/>
        <v>83.33</v>
      </c>
      <c r="CP6" s="35">
        <f t="shared" si="10"/>
        <v>86.11</v>
      </c>
      <c r="CQ6" s="35">
        <f t="shared" si="10"/>
        <v>86.11</v>
      </c>
      <c r="CR6" s="35">
        <f t="shared" si="10"/>
        <v>42.9</v>
      </c>
      <c r="CS6" s="35">
        <f t="shared" si="10"/>
        <v>43.36</v>
      </c>
      <c r="CT6" s="35">
        <f t="shared" si="10"/>
        <v>42.56</v>
      </c>
      <c r="CU6" s="35">
        <f t="shared" si="10"/>
        <v>42.47</v>
      </c>
      <c r="CV6" s="35">
        <f t="shared" si="10"/>
        <v>42.4</v>
      </c>
      <c r="CW6" s="34" t="str">
        <f>IF(CW7="","",IF(CW7="-","【-】","【"&amp;SUBSTITUTE(TEXT(CW7,"#,##0.00"),"-","△")&amp;"】"))</f>
        <v>【42.90】</v>
      </c>
      <c r="CX6" s="35">
        <f>IF(CX7="",NA(),CX7)</f>
        <v>100</v>
      </c>
      <c r="CY6" s="35">
        <f t="shared" ref="CY6:DG6" si="11">IF(CY7="",NA(),CY7)</f>
        <v>100</v>
      </c>
      <c r="CZ6" s="35">
        <f t="shared" si="11"/>
        <v>100</v>
      </c>
      <c r="DA6" s="35">
        <f t="shared" si="11"/>
        <v>100</v>
      </c>
      <c r="DB6" s="35">
        <f t="shared" si="11"/>
        <v>100</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473812</v>
      </c>
      <c r="D7" s="37">
        <v>47</v>
      </c>
      <c r="E7" s="37">
        <v>17</v>
      </c>
      <c r="F7" s="37">
        <v>4</v>
      </c>
      <c r="G7" s="37">
        <v>0</v>
      </c>
      <c r="H7" s="37" t="s">
        <v>98</v>
      </c>
      <c r="I7" s="37" t="s">
        <v>99</v>
      </c>
      <c r="J7" s="37" t="s">
        <v>100</v>
      </c>
      <c r="K7" s="37" t="s">
        <v>101</v>
      </c>
      <c r="L7" s="37" t="s">
        <v>102</v>
      </c>
      <c r="M7" s="37" t="s">
        <v>103</v>
      </c>
      <c r="N7" s="38" t="s">
        <v>104</v>
      </c>
      <c r="O7" s="38" t="s">
        <v>105</v>
      </c>
      <c r="P7" s="38">
        <v>7.82</v>
      </c>
      <c r="Q7" s="38">
        <v>100</v>
      </c>
      <c r="R7" s="38">
        <v>1914</v>
      </c>
      <c r="S7" s="38">
        <v>4300</v>
      </c>
      <c r="T7" s="38">
        <v>334.4</v>
      </c>
      <c r="U7" s="38">
        <v>12.86</v>
      </c>
      <c r="V7" s="38">
        <v>330</v>
      </c>
      <c r="W7" s="38">
        <v>0.24</v>
      </c>
      <c r="X7" s="38">
        <v>1375</v>
      </c>
      <c r="Y7" s="38">
        <v>56.97</v>
      </c>
      <c r="Z7" s="38">
        <v>74.86</v>
      </c>
      <c r="AA7" s="38">
        <v>44.39</v>
      </c>
      <c r="AB7" s="38">
        <v>148.93</v>
      </c>
      <c r="AC7" s="38">
        <v>78.92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667.61</v>
      </c>
      <c r="BH7" s="38">
        <v>703.81</v>
      </c>
      <c r="BI7" s="38">
        <v>579.54999999999995</v>
      </c>
      <c r="BJ7" s="38">
        <v>583.41</v>
      </c>
      <c r="BK7" s="38">
        <v>1298.9100000000001</v>
      </c>
      <c r="BL7" s="38">
        <v>1243.71</v>
      </c>
      <c r="BM7" s="38">
        <v>1194.1500000000001</v>
      </c>
      <c r="BN7" s="38">
        <v>1206.79</v>
      </c>
      <c r="BO7" s="38">
        <v>1258.43</v>
      </c>
      <c r="BP7" s="38">
        <v>1260.21</v>
      </c>
      <c r="BQ7" s="38">
        <v>24.4</v>
      </c>
      <c r="BR7" s="38">
        <v>47.42</v>
      </c>
      <c r="BS7" s="38">
        <v>16.670000000000002</v>
      </c>
      <c r="BT7" s="38">
        <v>56.85</v>
      </c>
      <c r="BU7" s="38">
        <v>36.82</v>
      </c>
      <c r="BV7" s="38">
        <v>69.87</v>
      </c>
      <c r="BW7" s="38">
        <v>74.3</v>
      </c>
      <c r="BX7" s="38">
        <v>72.260000000000005</v>
      </c>
      <c r="BY7" s="38">
        <v>71.84</v>
      </c>
      <c r="BZ7" s="38">
        <v>73.36</v>
      </c>
      <c r="CA7" s="38">
        <v>75.290000000000006</v>
      </c>
      <c r="CB7" s="38">
        <v>493.52</v>
      </c>
      <c r="CC7" s="38">
        <v>262.77999999999997</v>
      </c>
      <c r="CD7" s="38">
        <v>752.84</v>
      </c>
      <c r="CE7" s="38">
        <v>225.96</v>
      </c>
      <c r="CF7" s="38">
        <v>326.14</v>
      </c>
      <c r="CG7" s="38">
        <v>234.96</v>
      </c>
      <c r="CH7" s="38">
        <v>221.81</v>
      </c>
      <c r="CI7" s="38">
        <v>230.02</v>
      </c>
      <c r="CJ7" s="38">
        <v>228.47</v>
      </c>
      <c r="CK7" s="38">
        <v>224.88</v>
      </c>
      <c r="CL7" s="38">
        <v>215.41</v>
      </c>
      <c r="CM7" s="38">
        <v>99.44</v>
      </c>
      <c r="CN7" s="38">
        <v>75.56</v>
      </c>
      <c r="CO7" s="38">
        <v>83.33</v>
      </c>
      <c r="CP7" s="38">
        <v>86.11</v>
      </c>
      <c r="CQ7" s="38">
        <v>86.11</v>
      </c>
      <c r="CR7" s="38">
        <v>42.9</v>
      </c>
      <c r="CS7" s="38">
        <v>43.36</v>
      </c>
      <c r="CT7" s="38">
        <v>42.56</v>
      </c>
      <c r="CU7" s="38">
        <v>42.47</v>
      </c>
      <c r="CV7" s="38">
        <v>42.4</v>
      </c>
      <c r="CW7" s="38">
        <v>42.9</v>
      </c>
      <c r="CX7" s="38">
        <v>100</v>
      </c>
      <c r="CY7" s="38">
        <v>100</v>
      </c>
      <c r="CZ7" s="38">
        <v>100</v>
      </c>
      <c r="DA7" s="38">
        <v>100</v>
      </c>
      <c r="DB7" s="38">
        <v>100</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2022-01-14T04:23:04Z</cp:lastPrinted>
  <dcterms:created xsi:type="dcterms:W3CDTF">2021-12-03T07:53:22Z</dcterms:created>
  <dcterms:modified xsi:type="dcterms:W3CDTF">2022-01-31T08:14:14Z</dcterms:modified>
  <cp:category/>
</cp:coreProperties>
</file>