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192.168.0.216\share\00-2 新城→横目補佐\02 公営企業\令和3年度\09 公営企業に係る経営比較分析表（令和２年度決算）の分析等について\04 町→県（2回目）\下水道事業\"/>
    </mc:Choice>
  </mc:AlternateContent>
  <xr:revisionPtr revIDLastSave="0" documentId="13_ncr:1_{B5553F79-D704-4B70-A1F7-86A5E48B9DA9}" xr6:coauthVersionLast="36" xr6:coauthVersionMax="36" xr10:uidLastSave="{00000000-0000-0000-0000-000000000000}"/>
  <workbookProtection workbookAlgorithmName="SHA-512" workbookHashValue="I4iNLLsNeWpz3YArT8jjjS92/Dp8YZYjzYpQeYVNlRQ2ii2ZV8X6933bhMebyX1DxDkD2mAC/3r4YSSDVanPcw==" workbookSaltValue="RFxV8nRw/z1O3xjkjO1hsg==" workbookSpinCount="100000" lockStructure="1"/>
  <bookViews>
    <workbookView xWindow="0" yWindow="0" windowWidth="21570" windowHeight="72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Q6" i="5"/>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AL10" i="4"/>
  <c r="AD10" i="4"/>
  <c r="W10" i="4"/>
  <c r="P10" i="4"/>
  <c r="B10" i="4"/>
  <c r="BB8" i="4"/>
  <c r="AT8" i="4"/>
  <c r="AD8" i="4"/>
  <c r="I8" i="4"/>
  <c r="B8" i="4"/>
  <c r="B6" i="4"/>
</calcChain>
</file>

<file path=xl/sharedStrings.xml><?xml version="1.0" encoding="utf-8"?>
<sst xmlns="http://schemas.openxmlformats.org/spreadsheetml/2006/main" count="286" uniqueCount="120">
  <si>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</si>
  <si>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</si>
  <si>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</si>
  <si>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</si>
  <si>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</si>
  <si>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</si>
  <si>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</si>
  <si>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</si>
  <si>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</si>
  <si>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</si>
  <si>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</si>
  <si>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</si>
  <si>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</si>
  <si>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</si>
  <si>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</si>
  <si>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</si>
  <si>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</si>
  <si>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</si>
  <si>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</si>
  <si>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</si>
  <si>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</si>
  <si>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</si>
  <si>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</si>
  <si>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</si>
  <si>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</si>
  <si>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</si>
  <si>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</si>
  <si>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</si>
  <si>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</si>
  <si>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</si>
  <si>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</si>
  <si>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</si>
  <si>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</si>
  <si>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</si>
  <si>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</si>
  <si>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</si>
  <si>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</si>
  <si>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</si>
  <si>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</si>
  <si>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</si>
  <si>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</si>
  <si>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</si>
  <si>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</si>
  <si>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</si>
  <si>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</si>
  <si>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</si>
  <si>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</si>
  <si>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</si>
  <si>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</si>
  <si>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</si>
  <si>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</si>
  <si>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</si>
  <si>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</si>
  <si>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</si>
  <si>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</si>
  <si>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</si>
  <si>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</si>
  <si>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</si>
  <si>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</si>
  <si>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</si>
  <si>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</si>
  <si>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</si>
  <si>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</si>
  <si>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</si>
  <si>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</si>
  <si>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</si>
  <si>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</si>
  <si>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</si>
  <si>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</si>
  <si>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</si>
  <si>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</si>
  <si>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</si>
  <si>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</si>
  <si>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</si>
  <si>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</si>
  <si>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</si>
  <si>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</si>
  <si>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</si>
  <si>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</si>
  <si>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</si>
  <si>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</si>
  <si>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</si>
  <si>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</si>
  <si>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</si>
  <si>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</si>
  <si>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</si>
  <si>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</si>
  <si>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</si>
  <si>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</si>
  <si>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</si>
  <si>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</si>
  <si>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</si>
  <si>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</si>
  <si>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</si>
  <si>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</si>
  <si>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</si>
  <si>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</si>
  <si>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</si>
  <si>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</si>
  <si>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</si>
  <si>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</si>
  <si>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</si>
  <si>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</si>
  <si>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</si>
  <si>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</si>
  <si>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</si>
  <si>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</si>
  <si>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</si>
  <si>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</si>
  <si>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</si>
  <si>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</si>
  <si>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</si>
  <si>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</si>
  <si>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</si>
  <si>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</si>
  <si>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</si>
  <si>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③管渠改善率については、更新時期をむかえていないこともあり、0％で推移しているため類似団体平均値よりも低くなっている。今後の更新及び改築に向けて事業計画や財源確保が必要である。</t>
    <rPh sb="1" eb="2">
      <t>カン</t>
    </rPh>
    <rPh sb="2" eb="3">
      <t>キョ</t>
    </rPh>
    <rPh sb="3" eb="5">
      <t>カイゼン</t>
    </rPh>
    <rPh sb="5" eb="6">
      <t>リツ</t>
    </rPh>
    <rPh sb="12" eb="14">
      <t>コウシン</t>
    </rPh>
    <rPh sb="14" eb="16">
      <t>ジキ</t>
    </rPh>
    <rPh sb="33" eb="35">
      <t>スイイ</t>
    </rPh>
    <rPh sb="41" eb="43">
      <t>ルイジ</t>
    </rPh>
    <rPh sb="43" eb="45">
      <t>ダンタイ</t>
    </rPh>
    <rPh sb="45" eb="48">
      <t>ヘイキンチ</t>
    </rPh>
    <rPh sb="51" eb="52">
      <t>ヒク</t>
    </rPh>
    <rPh sb="59" eb="61">
      <t>コンゴ</t>
    </rPh>
    <rPh sb="62" eb="64">
      <t>コウシン</t>
    </rPh>
    <rPh sb="64" eb="65">
      <t>オヨ</t>
    </rPh>
    <rPh sb="66" eb="68">
      <t>カイチク</t>
    </rPh>
    <rPh sb="69" eb="70">
      <t>ム</t>
    </rPh>
    <rPh sb="72" eb="74">
      <t>ジギョウ</t>
    </rPh>
    <rPh sb="74" eb="76">
      <t>ケイカク</t>
    </rPh>
    <rPh sb="77" eb="79">
      <t>ザイゲン</t>
    </rPh>
    <rPh sb="79" eb="81">
      <t>カクホ</t>
    </rPh>
    <rPh sb="82" eb="84">
      <t>ヒツヨウ</t>
    </rPh>
    <phoneticPr fontId="4"/>
  </si>
  <si>
    <r>
      <t>今後の汚水処理施設及び管渠等の更新に向けて、経営の健全化・効率性について経営戦略・事業計画等の見直しにも取り組む。
また、社会情勢の変化に伴い、波照間島（農業集落排水）では人口が減少していく傾向</t>
    </r>
    <r>
      <rPr>
        <sz val="11"/>
        <color rgb="FFFF0000"/>
        <rFont val="ＭＳ ゴシック"/>
        <family val="3"/>
        <charset val="128"/>
      </rPr>
      <t>である</t>
    </r>
    <r>
      <rPr>
        <sz val="11"/>
        <color theme="1"/>
        <rFont val="ＭＳ ゴシック"/>
        <family val="3"/>
        <charset val="128"/>
      </rPr>
      <t>。収益的収支比率の向上を図るためには、料金改定の見直しの早期着手に向け検討していく必要がある。</t>
    </r>
    <rPh sb="0" eb="2">
      <t>コンゴ</t>
    </rPh>
    <rPh sb="3" eb="5">
      <t>オスイ</t>
    </rPh>
    <rPh sb="5" eb="7">
      <t>ショリ</t>
    </rPh>
    <rPh sb="7" eb="9">
      <t>シセツ</t>
    </rPh>
    <rPh sb="9" eb="10">
      <t>オヨ</t>
    </rPh>
    <rPh sb="11" eb="12">
      <t>カン</t>
    </rPh>
    <rPh sb="12" eb="13">
      <t>キョ</t>
    </rPh>
    <rPh sb="13" eb="14">
      <t>トウ</t>
    </rPh>
    <rPh sb="15" eb="17">
      <t>コウシン</t>
    </rPh>
    <rPh sb="18" eb="19">
      <t>ム</t>
    </rPh>
    <rPh sb="22" eb="24">
      <t>ケイエイ</t>
    </rPh>
    <rPh sb="25" eb="28">
      <t>ケンゼンカ</t>
    </rPh>
    <rPh sb="29" eb="32">
      <t>コウリツセイ</t>
    </rPh>
    <rPh sb="36" eb="38">
      <t>ケイエイ</t>
    </rPh>
    <rPh sb="38" eb="40">
      <t>センリャク</t>
    </rPh>
    <rPh sb="41" eb="43">
      <t>ジギョウ</t>
    </rPh>
    <rPh sb="43" eb="45">
      <t>ケイカク</t>
    </rPh>
    <rPh sb="45" eb="46">
      <t>トウ</t>
    </rPh>
    <rPh sb="47" eb="49">
      <t>ミナオ</t>
    </rPh>
    <rPh sb="52" eb="53">
      <t>ト</t>
    </rPh>
    <rPh sb="54" eb="55">
      <t>ク</t>
    </rPh>
    <rPh sb="61" eb="63">
      <t>シャカイ</t>
    </rPh>
    <rPh sb="63" eb="65">
      <t>ジョウセイ</t>
    </rPh>
    <rPh sb="66" eb="68">
      <t>ヘンカ</t>
    </rPh>
    <rPh sb="69" eb="70">
      <t>トモナ</t>
    </rPh>
    <rPh sb="72" eb="75">
      <t>ハテルマ</t>
    </rPh>
    <rPh sb="75" eb="76">
      <t>ジマ</t>
    </rPh>
    <rPh sb="77" eb="83">
      <t>ノウギョウシュウラクハイスイ</t>
    </rPh>
    <rPh sb="85" eb="87">
      <t>ジンコウ</t>
    </rPh>
    <rPh sb="88" eb="90">
      <t>ゲンショウ</t>
    </rPh>
    <rPh sb="94" eb="96">
      <t>ケイコウ</t>
    </rPh>
    <phoneticPr fontId="4"/>
  </si>
  <si>
    <t xml:space="preserve">①収益的収支比率は、74.74％と100％を満たしておらず、単年度収支は赤字となっております。
今後、経営改善に向けた取り組みが必要である。
④企業債残高対事業規模比率については、類似団体平均値より低くなっているが、今後の改築更新等により増加していく見込みである。
⑤経費回収率については、類似団体平均値より低い回収率であるため、適正な使用料収入の確保及び料金改定の見直しや汚水処理経費の削減に努めてまいります。
⑥汚水処理原価については、類似団体平均値より低くなっているが、今後、施設の老朽化に伴う修繕費や職員給与費の計上をすると、増加していく見込みである。
⑦施設利用率については、類似団体平均値と比較して高いが100％に近づけるため、町民への周知を徹底し接続率を向上させていく必要がある。
⑧水洗化率については、100％となっており、汚水処理が適正に行われている。
</t>
    <rPh sb="1" eb="3">
      <t>シュウエキ</t>
    </rPh>
    <rPh sb="3" eb="4">
      <t>テキ</t>
    </rPh>
    <rPh sb="4" eb="6">
      <t>シュウシ</t>
    </rPh>
    <rPh sb="6" eb="8">
      <t>ヒリツ</t>
    </rPh>
    <rPh sb="22" eb="23">
      <t>ミ</t>
    </rPh>
    <rPh sb="30" eb="33">
      <t>タンネンド</t>
    </rPh>
    <rPh sb="33" eb="35">
      <t>シュウシ</t>
    </rPh>
    <rPh sb="36" eb="38">
      <t>アカジ</t>
    </rPh>
    <rPh sb="48" eb="50">
      <t>コンゴ</t>
    </rPh>
    <rPh sb="51" eb="53">
      <t>ケイエイ</t>
    </rPh>
    <rPh sb="53" eb="55">
      <t>カイゼン</t>
    </rPh>
    <rPh sb="56" eb="57">
      <t>ム</t>
    </rPh>
    <rPh sb="59" eb="60">
      <t>ト</t>
    </rPh>
    <rPh sb="61" eb="62">
      <t>ク</t>
    </rPh>
    <rPh sb="64" eb="66">
      <t>ヒツヨウ</t>
    </rPh>
    <rPh sb="73" eb="75">
      <t>キギョウ</t>
    </rPh>
    <rPh sb="75" eb="76">
      <t>サイ</t>
    </rPh>
    <rPh sb="76" eb="78">
      <t>ザンダカ</t>
    </rPh>
    <rPh sb="78" eb="79">
      <t>タイ</t>
    </rPh>
    <rPh sb="79" eb="81">
      <t>ジギョウ</t>
    </rPh>
    <rPh sb="81" eb="83">
      <t>キボ</t>
    </rPh>
    <rPh sb="83" eb="85">
      <t>ヒリツ</t>
    </rPh>
    <rPh sb="91" eb="93">
      <t>ルイジ</t>
    </rPh>
    <rPh sb="93" eb="95">
      <t>ダンタイ</t>
    </rPh>
    <rPh sb="95" eb="97">
      <t>ヘイキン</t>
    </rPh>
    <rPh sb="97" eb="98">
      <t>チ</t>
    </rPh>
    <rPh sb="100" eb="101">
      <t>ヒク</t>
    </rPh>
    <rPh sb="109" eb="111">
      <t>コンゴ</t>
    </rPh>
    <rPh sb="112" eb="114">
      <t>カイチク</t>
    </rPh>
    <rPh sb="114" eb="116">
      <t>コウシン</t>
    </rPh>
    <rPh sb="116" eb="117">
      <t>トウ</t>
    </rPh>
    <rPh sb="120" eb="122">
      <t>ゾウカ</t>
    </rPh>
    <rPh sb="126" eb="128">
      <t>ミコ</t>
    </rPh>
    <rPh sb="136" eb="138">
      <t>ケイヒ</t>
    </rPh>
    <rPh sb="138" eb="140">
      <t>カイシュウ</t>
    </rPh>
    <rPh sb="140" eb="141">
      <t>リツ</t>
    </rPh>
    <rPh sb="147" eb="149">
      <t>ルイジ</t>
    </rPh>
    <rPh sb="149" eb="151">
      <t>ダンタイ</t>
    </rPh>
    <rPh sb="151" eb="154">
      <t>ヘイキンチ</t>
    </rPh>
    <rPh sb="156" eb="157">
      <t>ヒク</t>
    </rPh>
    <rPh sb="158" eb="160">
      <t>カイシュウ</t>
    </rPh>
    <rPh sb="160" eb="161">
      <t>リツ</t>
    </rPh>
    <rPh sb="167" eb="169">
      <t>テキセイ</t>
    </rPh>
    <rPh sb="170" eb="173">
      <t>シヨウリョウ</t>
    </rPh>
    <rPh sb="173" eb="175">
      <t>シュウニュウ</t>
    </rPh>
    <rPh sb="176" eb="178">
      <t>カクホ</t>
    </rPh>
    <rPh sb="178" eb="179">
      <t>オヨ</t>
    </rPh>
    <rPh sb="180" eb="182">
      <t>リョウキン</t>
    </rPh>
    <rPh sb="182" eb="184">
      <t>カイテイ</t>
    </rPh>
    <rPh sb="185" eb="187">
      <t>ミナオ</t>
    </rPh>
    <rPh sb="189" eb="191">
      <t>オスイ</t>
    </rPh>
    <rPh sb="191" eb="193">
      <t>ショリ</t>
    </rPh>
    <rPh sb="193" eb="195">
      <t>ケイヒ</t>
    </rPh>
    <rPh sb="196" eb="198">
      <t>サクゲン</t>
    </rPh>
    <rPh sb="199" eb="200">
      <t>ツト</t>
    </rPh>
    <rPh sb="211" eb="213">
      <t>オスイ</t>
    </rPh>
    <rPh sb="213" eb="215">
      <t>ショリ</t>
    </rPh>
    <rPh sb="215" eb="217">
      <t>ゲンカ</t>
    </rPh>
    <rPh sb="223" eb="225">
      <t>ルイジ</t>
    </rPh>
    <rPh sb="225" eb="227">
      <t>ダンタイ</t>
    </rPh>
    <rPh sb="227" eb="229">
      <t>ヘイキン</t>
    </rPh>
    <rPh sb="229" eb="230">
      <t>チ</t>
    </rPh>
    <rPh sb="232" eb="233">
      <t>ヒク</t>
    </rPh>
    <rPh sb="241" eb="243">
      <t>コンゴ</t>
    </rPh>
    <rPh sb="244" eb="246">
      <t>シセツ</t>
    </rPh>
    <rPh sb="247" eb="250">
      <t>ロウキュウカ</t>
    </rPh>
    <rPh sb="251" eb="252">
      <t>トモナ</t>
    </rPh>
    <rPh sb="253" eb="255">
      <t>シュウゼン</t>
    </rPh>
    <rPh sb="255" eb="256">
      <t>ヒ</t>
    </rPh>
    <rPh sb="257" eb="259">
      <t>ショクイン</t>
    </rPh>
    <rPh sb="259" eb="261">
      <t>キュウヨ</t>
    </rPh>
    <rPh sb="261" eb="262">
      <t>ヒ</t>
    </rPh>
    <rPh sb="263" eb="265">
      <t>ケイジョウ</t>
    </rPh>
    <rPh sb="276" eb="278">
      <t>ミコ</t>
    </rPh>
    <rPh sb="286" eb="288">
      <t>シセツ</t>
    </rPh>
    <rPh sb="288" eb="290">
      <t>リヨウ</t>
    </rPh>
    <rPh sb="290" eb="291">
      <t>リツ</t>
    </rPh>
    <rPh sb="297" eb="299">
      <t>ルイジ</t>
    </rPh>
    <rPh sb="299" eb="301">
      <t>ダンタイ</t>
    </rPh>
    <rPh sb="301" eb="304">
      <t>ヘイキンチ</t>
    </rPh>
    <rPh sb="305" eb="307">
      <t>ヒカク</t>
    </rPh>
    <rPh sb="309" eb="310">
      <t>タカ</t>
    </rPh>
    <rPh sb="317" eb="318">
      <t>チカ</t>
    </rPh>
    <rPh sb="324" eb="326">
      <t>チョウミン</t>
    </rPh>
    <rPh sb="328" eb="330">
      <t>シュウチ</t>
    </rPh>
    <rPh sb="331" eb="333">
      <t>テッテイ</t>
    </rPh>
    <rPh sb="334" eb="336">
      <t>セツゾク</t>
    </rPh>
    <rPh sb="336" eb="337">
      <t>リツ</t>
    </rPh>
    <rPh sb="338" eb="340">
      <t>コウジョウ</t>
    </rPh>
    <rPh sb="345" eb="347">
      <t>ヒツヨウ</t>
    </rPh>
    <rPh sb="354" eb="357">
      <t>スイセンカ</t>
    </rPh>
    <rPh sb="357" eb="358">
      <t>リツ</t>
    </rPh>
    <rPh sb="375" eb="377">
      <t>オスイ</t>
    </rPh>
    <rPh sb="377" eb="379">
      <t>ショリ</t>
    </rPh>
    <rPh sb="380" eb="382">
      <t>テキセイ</t>
    </rPh>
    <rPh sb="383" eb="384">
      <t>オコナ</t>
    </rPh>
    <phoneticPr fontId="4"/>
  </si>
  <si>
    <t>今後の汚水処理施設及び管渠等の更新に向けて、経営の健全化・効率性について経営戦略・事業計画等の見直しにも取り組む。
また、社会情勢の変化に伴い、波照間島（農業集落排水）では人口が減少していく傾向である。収益的収支比率の向上を図るためには、料金改定の見直しの早期着手に向け検討していく必要がある。</t>
    <rPh sb="0" eb="2">
      <t>コンゴ</t>
    </rPh>
    <rPh sb="3" eb="5">
      <t>オスイ</t>
    </rPh>
    <rPh sb="5" eb="7">
      <t>ショリ</t>
    </rPh>
    <rPh sb="7" eb="9">
      <t>シセツ</t>
    </rPh>
    <rPh sb="9" eb="10">
      <t>オヨ</t>
    </rPh>
    <rPh sb="11" eb="12">
      <t>カン</t>
    </rPh>
    <rPh sb="12" eb="13">
      <t>キョ</t>
    </rPh>
    <rPh sb="13" eb="14">
      <t>トウ</t>
    </rPh>
    <rPh sb="15" eb="17">
      <t>コウシン</t>
    </rPh>
    <rPh sb="18" eb="19">
      <t>ム</t>
    </rPh>
    <rPh sb="22" eb="24">
      <t>ケイエイ</t>
    </rPh>
    <rPh sb="25" eb="28">
      <t>ケンゼンカ</t>
    </rPh>
    <rPh sb="29" eb="32">
      <t>コウリツセイ</t>
    </rPh>
    <rPh sb="36" eb="38">
      <t>ケイエイ</t>
    </rPh>
    <rPh sb="38" eb="40">
      <t>センリャク</t>
    </rPh>
    <rPh sb="41" eb="43">
      <t>ジギョウ</t>
    </rPh>
    <rPh sb="43" eb="45">
      <t>ケイカク</t>
    </rPh>
    <rPh sb="45" eb="46">
      <t>トウ</t>
    </rPh>
    <rPh sb="47" eb="49">
      <t>ミナオ</t>
    </rPh>
    <rPh sb="52" eb="53">
      <t>ト</t>
    </rPh>
    <rPh sb="54" eb="55">
      <t>ク</t>
    </rPh>
    <rPh sb="61" eb="63">
      <t>シャカイ</t>
    </rPh>
    <rPh sb="63" eb="65">
      <t>ジョウセイ</t>
    </rPh>
    <rPh sb="66" eb="68">
      <t>ヘンカ</t>
    </rPh>
    <rPh sb="69" eb="70">
      <t>トモナ</t>
    </rPh>
    <rPh sb="72" eb="75">
      <t>ハテルマ</t>
    </rPh>
    <rPh sb="75" eb="76">
      <t>ジマ</t>
    </rPh>
    <rPh sb="77" eb="83">
      <t>ノウギョウシュウラクハイスイ</t>
    </rPh>
    <rPh sb="85" eb="87">
      <t>ジンコウ</t>
    </rPh>
    <rPh sb="88" eb="90">
      <t>ゲンショウ</t>
    </rPh>
    <rPh sb="94" eb="9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</si>
</sst>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05-4042-8011-59002B231CF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0.01</c:v>
                </c:pt>
                <c:pt idx="2">
                  <c:v>0.01</c:v>
                </c:pt>
                <c:pt idx="3">
                  <c:v>0.02</c:v>
                </c:pt>
                <c:pt idx="4">
                  <c:v>0.25</c:v>
                </c:pt>
              </c:numCache>
            </c:numRef>
          </c:val>
          <c:smooth val="0"/>
          <c:extLst>
            <c:ext xmlns:c16="http://schemas.microsoft.com/office/drawing/2014/chart" uri="{C3380CC4-5D6E-409C-BE32-E72D297353CC}">
              <c16:uniqueId val="{00000001-0A05-4042-8011-59002B231CF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59.56</c:v>
                </c:pt>
                <c:pt idx="1">
                  <c:v>60.66</c:v>
                </c:pt>
                <c:pt idx="2">
                  <c:v>60.66</c:v>
                </c:pt>
                <c:pt idx="3">
                  <c:v>60.66</c:v>
                </c:pt>
                <c:pt idx="4">
                  <c:v>60.66</c:v>
                </c:pt>
              </c:numCache>
            </c:numRef>
          </c:val>
          <c:extLst>
            <c:ext xmlns:c16="http://schemas.microsoft.com/office/drawing/2014/chart" uri="{C3380CC4-5D6E-409C-BE32-E72D297353CC}">
              <c16:uniqueId val="{00000000-C0A2-4BB7-8A9E-0440F28BB9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51.75</c:v>
                </c:pt>
                <c:pt idx="2">
                  <c:v>50.68</c:v>
                </c:pt>
                <c:pt idx="3">
                  <c:v>50.14</c:v>
                </c:pt>
                <c:pt idx="4">
                  <c:v>54.83</c:v>
                </c:pt>
              </c:numCache>
            </c:numRef>
          </c:val>
          <c:smooth val="0"/>
          <c:extLst>
            <c:ext xmlns:c16="http://schemas.microsoft.com/office/drawing/2014/chart" uri="{C3380CC4-5D6E-409C-BE32-E72D297353CC}">
              <c16:uniqueId val="{00000001-C0A2-4BB7-8A9E-0440F28BB9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3C9-408D-83A8-6F345F893CA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84.84</c:v>
                </c:pt>
                <c:pt idx="2">
                  <c:v>84.86</c:v>
                </c:pt>
                <c:pt idx="3">
                  <c:v>84.98</c:v>
                </c:pt>
                <c:pt idx="4">
                  <c:v>84.7</c:v>
                </c:pt>
              </c:numCache>
            </c:numRef>
          </c:val>
          <c:smooth val="0"/>
          <c:extLst>
            <c:ext xmlns:c16="http://schemas.microsoft.com/office/drawing/2014/chart" uri="{C3380CC4-5D6E-409C-BE32-E72D297353CC}">
              <c16:uniqueId val="{00000001-83C9-408D-83A8-6F345F893CA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92.07</c:v>
                </c:pt>
                <c:pt idx="1">
                  <c:v>90.73</c:v>
                </c:pt>
                <c:pt idx="2">
                  <c:v>96.13</c:v>
                </c:pt>
                <c:pt idx="3">
                  <c:v>120.89</c:v>
                </c:pt>
                <c:pt idx="4">
                  <c:v>74.739999999999995</c:v>
                </c:pt>
              </c:numCache>
            </c:numRef>
          </c:val>
          <c:extLst>
            <c:ext xmlns:c16="http://schemas.microsoft.com/office/drawing/2014/chart" uri="{C3380CC4-5D6E-409C-BE32-E72D297353CC}">
              <c16:uniqueId val="{00000000-9063-4DBF-9F98-ECC2D975B70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63-4DBF-9F98-ECC2D975B70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02-4CC6-82B1-FDA85AEE68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02-4CC6-82B1-FDA85AEE68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57-4432-8D22-0237B1BE52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57-4432-8D22-0237B1BE52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3C-4BC3-A32F-DEE01C54032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3C-4BC3-A32F-DEE01C54032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F6-411E-A0FE-4415550A6A6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F6-411E-A0FE-4415550A6A6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198.48</c:v>
                </c:pt>
                <c:pt idx="2">
                  <c:v>190.76</c:v>
                </c:pt>
                <c:pt idx="3">
                  <c:v>179.9</c:v>
                </c:pt>
                <c:pt idx="4">
                  <c:v>181.28</c:v>
                </c:pt>
              </c:numCache>
            </c:numRef>
          </c:val>
          <c:extLst>
            <c:ext xmlns:c16="http://schemas.microsoft.com/office/drawing/2014/chart" uri="{C3380CC4-5D6E-409C-BE32-E72D297353CC}">
              <c16:uniqueId val="{00000000-8422-48FD-B957-9E0107D6FC3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855.8</c:v>
                </c:pt>
                <c:pt idx="2">
                  <c:v>789.46</c:v>
                </c:pt>
                <c:pt idx="3">
                  <c:v>826.83</c:v>
                </c:pt>
                <c:pt idx="4">
                  <c:v>867.83</c:v>
                </c:pt>
              </c:numCache>
            </c:numRef>
          </c:val>
          <c:smooth val="0"/>
          <c:extLst>
            <c:ext xmlns:c16="http://schemas.microsoft.com/office/drawing/2014/chart" uri="{C3380CC4-5D6E-409C-BE32-E72D297353CC}">
              <c16:uniqueId val="{00000001-8422-48FD-B957-9E0107D6FC3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55.97</c:v>
                </c:pt>
                <c:pt idx="1">
                  <c:v>67.05</c:v>
                </c:pt>
                <c:pt idx="2">
                  <c:v>45.03</c:v>
                </c:pt>
                <c:pt idx="3">
                  <c:v>78.819999999999993</c:v>
                </c:pt>
                <c:pt idx="4">
                  <c:v>44.1</c:v>
                </c:pt>
              </c:numCache>
            </c:numRef>
          </c:val>
          <c:extLst>
            <c:ext xmlns:c16="http://schemas.microsoft.com/office/drawing/2014/chart" uri="{C3380CC4-5D6E-409C-BE32-E72D297353CC}">
              <c16:uniqueId val="{00000000-26C5-4D5F-BC2B-6512FF8910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59.8</c:v>
                </c:pt>
                <c:pt idx="2">
                  <c:v>57.77</c:v>
                </c:pt>
                <c:pt idx="3">
                  <c:v>57.31</c:v>
                </c:pt>
                <c:pt idx="4">
                  <c:v>57.08</c:v>
                </c:pt>
              </c:numCache>
            </c:numRef>
          </c:val>
          <c:smooth val="0"/>
          <c:extLst>
            <c:ext xmlns:c16="http://schemas.microsoft.com/office/drawing/2014/chart" uri="{C3380CC4-5D6E-409C-BE32-E72D297353CC}">
              <c16:uniqueId val="{00000001-26C5-4D5F-BC2B-6512FF8910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206.05</c:v>
                </c:pt>
                <c:pt idx="1">
                  <c:v>173.02</c:v>
                </c:pt>
                <c:pt idx="2">
                  <c:v>262.10000000000002</c:v>
                </c:pt>
                <c:pt idx="3">
                  <c:v>149.99</c:v>
                </c:pt>
                <c:pt idx="4">
                  <c:v>259.62</c:v>
                </c:pt>
              </c:numCache>
            </c:numRef>
          </c:val>
          <c:extLst>
            <c:ext xmlns:c16="http://schemas.microsoft.com/office/drawing/2014/chart" uri="{C3380CC4-5D6E-409C-BE32-E72D297353CC}">
              <c16:uniqueId val="{00000000-67C5-4A9E-8B14-E8F5FDB85CD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263.76</c:v>
                </c:pt>
                <c:pt idx="2">
                  <c:v>274.35000000000002</c:v>
                </c:pt>
                <c:pt idx="3">
                  <c:v>273.52</c:v>
                </c:pt>
                <c:pt idx="4">
                  <c:v>274.99</c:v>
                </c:pt>
              </c:numCache>
            </c:numRef>
          </c:val>
          <c:smooth val="0"/>
          <c:extLst>
            <c:ext xmlns:c16="http://schemas.microsoft.com/office/drawing/2014/chart" uri="{C3380CC4-5D6E-409C-BE32-E72D297353CC}">
              <c16:uniqueId val="{00000001-67C5-4A9E-8B14-E8F5FDB85CD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CD69" sqref="CD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沖縄県　竹富町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4300</v>
      </c>
      <c r="AM8" s="69"/>
      <c r="AN8" s="69"/>
      <c r="AO8" s="69"/>
      <c r="AP8" s="69"/>
      <c r="AQ8" s="69"/>
      <c r="AR8" s="69"/>
      <c r="AS8" s="69"/>
      <c r="AT8" s="68">
        <f>データ!T6</f>
        <v>334.4</v>
      </c>
      <c r="AU8" s="68"/>
      <c r="AV8" s="68"/>
      <c r="AW8" s="68"/>
      <c r="AX8" s="68"/>
      <c r="AY8" s="68"/>
      <c r="AZ8" s="68"/>
      <c r="BA8" s="68"/>
      <c r="BB8" s="68">
        <f>データ!U6</f>
        <v>12.86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9.64</v>
      </c>
      <c r="Q10" s="68"/>
      <c r="R10" s="68"/>
      <c r="S10" s="68"/>
      <c r="T10" s="68"/>
      <c r="U10" s="68"/>
      <c r="V10" s="68"/>
      <c r="W10" s="68">
        <f>データ!Q6</f>
        <v>100</v>
      </c>
      <c r="X10" s="68"/>
      <c r="Y10" s="68"/>
      <c r="Z10" s="68"/>
      <c r="AA10" s="68"/>
      <c r="AB10" s="68"/>
      <c r="AC10" s="68"/>
      <c r="AD10" s="69">
        <f>データ!R6</f>
        <v>1914</v>
      </c>
      <c r="AE10" s="69"/>
      <c r="AF10" s="69"/>
      <c r="AG10" s="69"/>
      <c r="AH10" s="69"/>
      <c r="AI10" s="69"/>
      <c r="AJ10" s="69"/>
      <c r="AK10" s="2"/>
      <c r="AL10" s="69">
        <f>データ!V6</f>
        <v>407</v>
      </c>
      <c r="AM10" s="69"/>
      <c r="AN10" s="69"/>
      <c r="AO10" s="69"/>
      <c r="AP10" s="69"/>
      <c r="AQ10" s="69"/>
      <c r="AR10" s="69"/>
      <c r="AS10" s="69"/>
      <c r="AT10" s="68">
        <f>データ!W6</f>
        <v>0.5</v>
      </c>
      <c r="AU10" s="68"/>
      <c r="AV10" s="68"/>
      <c r="AW10" s="68"/>
      <c r="AX10" s="68"/>
      <c r="AY10" s="68"/>
      <c r="AZ10" s="68"/>
      <c r="BA10" s="68"/>
      <c r="BB10" s="68">
        <f>データ!X6</f>
        <v>814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118</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43</v>
      </c>
      <c r="O86" s="26" t="str">
        <f>データ!EO6</f>
        <v>【0.16】</v>
      </c>
    </row>
  </sheetData>
  <sheetProtection algorithmName="SHA-512" hashValue="VM93yULyNXNQ1HCEQPxeIKAZiRXIh/WPZkFBLBucvwsnTrLrQX/AWKqGf4t31lzXvXWDPOJUexdiN0p+0ZS3eg==" saltValue="f2hMK21KFlGT4iLrImZ0R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473812</v>
      </c>
      <c r="D6" s="33">
        <f t="shared" si="3"/>
        <v>47</v>
      </c>
      <c r="E6" s="33">
        <f t="shared" si="3"/>
        <v>17</v>
      </c>
      <c r="F6" s="33">
        <f t="shared" si="3"/>
        <v>5</v>
      </c>
      <c r="G6" s="33">
        <f t="shared" si="3"/>
        <v>0</v>
      </c>
      <c r="H6" s="33" t="str">
        <f t="shared" si="3"/>
        <v>沖縄県　竹富町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9.64</v>
      </c>
      <c r="Q6" s="34">
        <f t="shared" si="3"/>
        <v>100</v>
      </c>
      <c r="R6" s="34">
        <f t="shared" si="3"/>
        <v>1914</v>
      </c>
      <c r="S6" s="34">
        <f t="shared" si="3"/>
        <v>4300</v>
      </c>
      <c r="T6" s="34">
        <f t="shared" si="3"/>
        <v>334.4</v>
      </c>
      <c r="U6" s="34">
        <f t="shared" si="3"/>
        <v>12.86</v>
      </c>
      <c r="V6" s="34">
        <f t="shared" si="3"/>
        <v>407</v>
      </c>
      <c r="W6" s="34">
        <f t="shared" si="3"/>
        <v>0.5</v>
      </c>
      <c r="X6" s="34">
        <f t="shared" si="3"/>
        <v>814</v>
      </c>
      <c r="Y6" s="35">
        <f>IF(Y7="",NA(),Y7)</f>
        <v>92.07</v>
      </c>
      <c r="Z6" s="35">
        <f t="shared" ref="Z6:AH6" si="4">IF(Z7="",NA(),Z7)</f>
        <v>90.73</v>
      </c>
      <c r="AA6" s="35">
        <f t="shared" si="4"/>
        <v>96.13</v>
      </c>
      <c r="AB6" s="35">
        <f t="shared" si="4"/>
        <v>120.89</v>
      </c>
      <c r="AC6" s="35">
        <f t="shared" si="4"/>
        <v>74.739999999999995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198.48</v>
      </c>
      <c r="BH6" s="35">
        <f t="shared" si="7"/>
        <v>190.76</v>
      </c>
      <c r="BI6" s="35">
        <f t="shared" si="7"/>
        <v>179.9</v>
      </c>
      <c r="BJ6" s="35">
        <f t="shared" si="7"/>
        <v>181.28</v>
      </c>
      <c r="BK6" s="35">
        <f t="shared" si="7"/>
        <v>1051.43</v>
      </c>
      <c r="BL6" s="35">
        <f t="shared" si="7"/>
        <v>855.8</v>
      </c>
      <c r="BM6" s="35">
        <f t="shared" si="7"/>
        <v>789.46</v>
      </c>
      <c r="BN6" s="35">
        <f t="shared" si="7"/>
        <v>826.83</v>
      </c>
      <c r="BO6" s="35">
        <f t="shared" si="7"/>
        <v>867.83</v>
      </c>
      <c r="BP6" s="34" t="str">
        <f>IF(BP7="","",IF(BP7="-","【-】","【"&amp;SUBSTITUTE(TEXT(BP7,"#,##0.00"),"-","△")&amp;"】"))</f>
        <v>【832.52】</v>
      </c>
      <c r="BQ6" s="35">
        <f>IF(BQ7="",NA(),BQ7)</f>
        <v>55.97</v>
      </c>
      <c r="BR6" s="35">
        <f t="shared" ref="BR6:BZ6" si="8">IF(BR7="",NA(),BR7)</f>
        <v>67.05</v>
      </c>
      <c r="BS6" s="35">
        <f t="shared" si="8"/>
        <v>45.03</v>
      </c>
      <c r="BT6" s="35">
        <f t="shared" si="8"/>
        <v>78.819999999999993</v>
      </c>
      <c r="BU6" s="35">
        <f t="shared" si="8"/>
        <v>44.1</v>
      </c>
      <c r="BV6" s="35">
        <f t="shared" si="8"/>
        <v>40.06</v>
      </c>
      <c r="BW6" s="35">
        <f t="shared" si="8"/>
        <v>59.8</v>
      </c>
      <c r="BX6" s="35">
        <f t="shared" si="8"/>
        <v>57.77</v>
      </c>
      <c r="BY6" s="35">
        <f t="shared" si="8"/>
        <v>57.31</v>
      </c>
      <c r="BZ6" s="35">
        <f t="shared" si="8"/>
        <v>57.08</v>
      </c>
      <c r="CA6" s="34" t="str">
        <f>IF(CA7="","",IF(CA7="-","【-】","【"&amp;SUBSTITUTE(TEXT(CA7,"#,##0.00"),"-","△")&amp;"】"))</f>
        <v>【60.94】</v>
      </c>
      <c r="CB6" s="35">
        <f>IF(CB7="",NA(),CB7)</f>
        <v>206.05</v>
      </c>
      <c r="CC6" s="35">
        <f t="shared" ref="CC6:CK6" si="9">IF(CC7="",NA(),CC7)</f>
        <v>173.02</v>
      </c>
      <c r="CD6" s="35">
        <f t="shared" si="9"/>
        <v>262.10000000000002</v>
      </c>
      <c r="CE6" s="35">
        <f t="shared" si="9"/>
        <v>149.99</v>
      </c>
      <c r="CF6" s="35">
        <f t="shared" si="9"/>
        <v>259.62</v>
      </c>
      <c r="CG6" s="35">
        <f t="shared" si="9"/>
        <v>355.22</v>
      </c>
      <c r="CH6" s="35">
        <f t="shared" si="9"/>
        <v>263.76</v>
      </c>
      <c r="CI6" s="35">
        <f t="shared" si="9"/>
        <v>274.35000000000002</v>
      </c>
      <c r="CJ6" s="35">
        <f t="shared" si="9"/>
        <v>273.52</v>
      </c>
      <c r="CK6" s="35">
        <f t="shared" si="9"/>
        <v>274.99</v>
      </c>
      <c r="CL6" s="34" t="str">
        <f>IF(CL7="","",IF(CL7="-","【-】","【"&amp;SUBSTITUTE(TEXT(CL7,"#,##0.00"),"-","△")&amp;"】"))</f>
        <v>【253.04】</v>
      </c>
      <c r="CM6" s="35">
        <f>IF(CM7="",NA(),CM7)</f>
        <v>59.56</v>
      </c>
      <c r="CN6" s="35">
        <f t="shared" ref="CN6:CV6" si="10">IF(CN7="",NA(),CN7)</f>
        <v>60.66</v>
      </c>
      <c r="CO6" s="35">
        <f t="shared" si="10"/>
        <v>60.66</v>
      </c>
      <c r="CP6" s="35">
        <f t="shared" si="10"/>
        <v>60.66</v>
      </c>
      <c r="CQ6" s="35">
        <f t="shared" si="10"/>
        <v>60.66</v>
      </c>
      <c r="CR6" s="35">
        <f t="shared" si="10"/>
        <v>42.84</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66.3</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473812</v>
      </c>
      <c r="D7" s="37">
        <v>47</v>
      </c>
      <c r="E7" s="37">
        <v>17</v>
      </c>
      <c r="F7" s="37">
        <v>5</v>
      </c>
      <c r="G7" s="37">
        <v>0</v>
      </c>
      <c r="H7" s="37" t="s">
        <v>98</v>
      </c>
      <c r="I7" s="37" t="s">
        <v>99</v>
      </c>
      <c r="J7" s="37" t="s">
        <v>100</v>
      </c>
      <c r="K7" s="37" t="s">
        <v>101</v>
      </c>
      <c r="L7" s="37" t="s">
        <v>102</v>
      </c>
      <c r="M7" s="37" t="s">
        <v>103</v>
      </c>
      <c r="N7" s="38" t="s">
        <v>104</v>
      </c>
      <c r="O7" s="38" t="s">
        <v>105</v>
      </c>
      <c r="P7" s="38">
        <v>9.64</v>
      </c>
      <c r="Q7" s="38">
        <v>100</v>
      </c>
      <c r="R7" s="38">
        <v>1914</v>
      </c>
      <c r="S7" s="38">
        <v>4300</v>
      </c>
      <c r="T7" s="38">
        <v>334.4</v>
      </c>
      <c r="U7" s="38">
        <v>12.86</v>
      </c>
      <c r="V7" s="38">
        <v>407</v>
      </c>
      <c r="W7" s="38">
        <v>0.5</v>
      </c>
      <c r="X7" s="38">
        <v>814</v>
      </c>
      <c r="Y7" s="38">
        <v>92.07</v>
      </c>
      <c r="Z7" s="38">
        <v>90.73</v>
      </c>
      <c r="AA7" s="38">
        <v>96.13</v>
      </c>
      <c r="AB7" s="38">
        <v>120.89</v>
      </c>
      <c r="AC7" s="38">
        <v>74.739999999999995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198.48</v>
      </c>
      <c r="BH7" s="38">
        <v>190.76</v>
      </c>
      <c r="BI7" s="38">
        <v>179.9</v>
      </c>
      <c r="BJ7" s="38">
        <v>181.28</v>
      </c>
      <c r="BK7" s="38">
        <v>1051.43</v>
      </c>
      <c r="BL7" s="38">
        <v>855.8</v>
      </c>
      <c r="BM7" s="38">
        <v>789.46</v>
      </c>
      <c r="BN7" s="38">
        <v>826.83</v>
      </c>
      <c r="BO7" s="38">
        <v>867.83</v>
      </c>
      <c r="BP7" s="38">
        <v>832.52</v>
      </c>
      <c r="BQ7" s="38">
        <v>55.97</v>
      </c>
      <c r="BR7" s="38">
        <v>67.05</v>
      </c>
      <c r="BS7" s="38">
        <v>45.03</v>
      </c>
      <c r="BT7" s="38">
        <v>78.819999999999993</v>
      </c>
      <c r="BU7" s="38">
        <v>44.1</v>
      </c>
      <c r="BV7" s="38">
        <v>40.06</v>
      </c>
      <c r="BW7" s="38">
        <v>59.8</v>
      </c>
      <c r="BX7" s="38">
        <v>57.77</v>
      </c>
      <c r="BY7" s="38">
        <v>57.31</v>
      </c>
      <c r="BZ7" s="38">
        <v>57.08</v>
      </c>
      <c r="CA7" s="38">
        <v>60.94</v>
      </c>
      <c r="CB7" s="38">
        <v>206.05</v>
      </c>
      <c r="CC7" s="38">
        <v>173.02</v>
      </c>
      <c r="CD7" s="38">
        <v>262.10000000000002</v>
      </c>
      <c r="CE7" s="38">
        <v>149.99</v>
      </c>
      <c r="CF7" s="38">
        <v>259.62</v>
      </c>
      <c r="CG7" s="38">
        <v>355.22</v>
      </c>
      <c r="CH7" s="38">
        <v>263.76</v>
      </c>
      <c r="CI7" s="38">
        <v>274.35000000000002</v>
      </c>
      <c r="CJ7" s="38">
        <v>273.52</v>
      </c>
      <c r="CK7" s="38">
        <v>274.99</v>
      </c>
      <c r="CL7" s="38">
        <v>253.04</v>
      </c>
      <c r="CM7" s="38">
        <v>59.56</v>
      </c>
      <c r="CN7" s="38">
        <v>60.66</v>
      </c>
      <c r="CO7" s="38">
        <v>60.66</v>
      </c>
      <c r="CP7" s="38">
        <v>60.66</v>
      </c>
      <c r="CQ7" s="38">
        <v>60.66</v>
      </c>
      <c r="CR7" s="38">
        <v>42.84</v>
      </c>
      <c r="CS7" s="38">
        <v>51.75</v>
      </c>
      <c r="CT7" s="38">
        <v>50.68</v>
      </c>
      <c r="CU7" s="38">
        <v>50.14</v>
      </c>
      <c r="CV7" s="38">
        <v>54.83</v>
      </c>
      <c r="CW7" s="38">
        <v>54.84</v>
      </c>
      <c r="CX7" s="38">
        <v>100</v>
      </c>
      <c r="CY7" s="38">
        <v>100</v>
      </c>
      <c r="CZ7" s="38">
        <v>100</v>
      </c>
      <c r="DA7" s="38">
        <v>100</v>
      </c>
      <c r="DB7" s="38">
        <v>100</v>
      </c>
      <c r="DC7" s="38">
        <v>66.3</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2022-01-14T04:22:48Z</cp:lastPrinted>
  <dcterms:created xsi:type="dcterms:W3CDTF">2021-12-03T08:04:15Z</dcterms:created>
  <dcterms:modified xsi:type="dcterms:W3CDTF">2022-01-31T08:13:42Z</dcterms:modified>
  <cp:category/>
</cp:coreProperties>
</file>