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tae-miyazato\Desktop\済R3経営比較分析表→\"/>
    </mc:Choice>
  </mc:AlternateContent>
  <xr:revisionPtr revIDLastSave="0" documentId="13_ncr:1_{9530ABD6-D985-46A0-829E-7950B0469E81}" xr6:coauthVersionLast="36" xr6:coauthVersionMax="36" xr10:uidLastSave="{00000000-0000-0000-0000-000000000000}"/>
  <workbookProtection workbookAlgorithmName="SHA-512" workbookHashValue="uZesuX0/aW7ZnCCVUDxlgC3S9zxxr2vEMX1OB4+v+gn3H8ose11qYMSDf0rHuszzqgGQ17CXx5mCHrEKlmeGDA==" workbookSaltValue="dKgd5pAhnzesX/L94IkFUQ==" workbookSpinCount="100000" lockStructure="1"/>
  <bookViews>
    <workbookView xWindow="0" yWindow="0" windowWidth="23040" windowHeight="8460"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W10" i="4"/>
  <c r="I10" i="4"/>
  <c r="BB8" i="4"/>
  <c r="AT8" i="4"/>
  <c r="AL8" i="4"/>
  <c r="W8" i="4"/>
  <c r="P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<sst xmlns="http://schemas.openxmlformats.org/spreadsheetml/2006/main" count="228" uniqueCount="113">
  <si>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</si>
  <si>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</si>
  <si>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</si>
  <si>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</si>
  <si>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</si>
  <si>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</si>
  <si>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</si>
  <si>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</si>
  <si>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</si>
  <si>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</si>
  <si>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</si>
  <si>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</si>
  <si>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</si>
  <si>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</si>
  <si>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</si>
  <si>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</si>
  <si>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</si>
  <si>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</si>
  <si>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</si>
  <si>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</si>
  <si>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</si>
  <si>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</si>
  <si>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</si>
  <si>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</si>
  <si>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</si>
  <si>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</si>
  <si>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</si>
  <si>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</si>
  <si>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</si>
  <si>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</si>
  <si>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</si>
  <si>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</si>
  <si>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</si>
  <si>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</si>
  <si>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</si>
  <si>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</si>
  <si>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</si>
  <si>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</si>
  <si>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</si>
  <si>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</si>
  <si>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</si>
  <si>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</si>
  <si>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</si>
  <si>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</si>
  <si>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</si>
  <si>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</si>
  <si>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</si>
  <si>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</si>
  <si>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</si>
  <si>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</si>
  <si>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</si>
  <si>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</si>
  <si>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</si>
  <si>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</si>
  <si>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</si>
  <si>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</si>
  <si>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</si>
  <si>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</si>
  <si>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</si>
  <si>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</si>
  <si>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</si>
  <si>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</si>
  <si>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</si>
  <si>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</si>
  <si>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</si>
  <si>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</si>
  <si>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</si>
  <si>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</si>
  <si>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</si>
  <si>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</si>
  <si>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</si>
  <si>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</si>
  <si>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</si>
  <si>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</si>
  <si>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</si>
  <si>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</si>
  <si>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</si>
  <si>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</si>
  <si>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</si>
  <si>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</si>
  <si>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</si>
  <si>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</si>
  <si>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</si>
  <si>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</si>
  <si>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</si>
  <si>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</si>
  <si>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</si>
  <si>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</si>
  <si>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</si>
  <si>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</si>
  <si>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</si>
  <si>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</si>
  <si>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</si>
  <si>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</si>
  <si>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</si>
  <si>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</si>
  <si>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</si>
  <si>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</si>
  <si>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</si>
  <si>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</si>
  <si>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</si>
  <si>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</si>
  <si>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</si>
  <si>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</si>
  <si>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</si>
  <si>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</si>
  <si>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</si>
  <si>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</si>
  <si>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</si>
  <si>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</si>
  <si>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①有形固定資産減価償却費率は、有形固定資産の老朽化度合いを表します。数値が高い場合は、法定耐用年数を経過した管路を多く保有していることになり、全国平均及び類似団体より高い状況にあります。
　②管路経年化率は、法定耐用年数を超えた管路延長の割合を表しています。前年度に比べ法定耐用年数を超えた管の割合が増加したことになります。
　③管路更新率は、当該年度に更新した管路延長の割合を表す指標で管路の更新ペースや状況を表しており、全国平均及び類似団体平均値に比べ低い結果となっています。</t>
    <phoneticPr fontId="4"/>
  </si>
  <si>
    <t>経営比較分析の結果、本町の水道事業経営は概ね良好な状態にあると判断できます。しかし、人口減少や給水量の減少で収益は上がらず、依然経営は厳しいという現状です。取水施設から給水施設までの施設の老朽化による更新や施設維持に係る費用が今後ますます必要となります。施設更新等の実地計画や財源確保に対する早期の取組が必要と考えます。</t>
    <phoneticPr fontId="4"/>
  </si>
  <si>
    <t>① 収益と費用の比率を表す。前年比16.83%減少しており、今後比率が向上又は現状維持を保てるよう取組が必要である。
② 恒常的な欠損金の有無を表す。過去５年間0％であり、経営の健全性は引続き確保されている。
③ １年以内に支払うべき債務に対する支払い能力を表す。当該値が示しているように、若干減少しているが良好であります。
④ 企業債残高の規模を表す。新規の借り入れもなく順調に償還を進めている。
⑤ 料金水準等が適切であるかがわかる。一般会計からの繰入もないため健全な料金水準と判断できる。
⑥ 収益にあがった水量１㎥あたりどれだけの費用がかかているのかを表す。自己水源を使用しているため類似団体と比べ低くなっている。しかし，今年度限りの費用が計上されたため前年度より値が大きくなっている。
⑦ 施設の規模が適正であるか、また効率的か等が判断できる。類似団体を上回っており適正に運用していると言える。
⑧ 購入又は浄水し配水している水道水が、収益に反映されている割合を表す。100％に近づけるよう漏水及びメーター不感等の原因を特定し対策を講じる必要がある。</t>
    <rPh sb="30" eb="32">
      <t>コンゴ</t>
    </rPh>
    <rPh sb="32" eb="34">
      <t>ヒリツ</t>
    </rPh>
    <rPh sb="35" eb="37">
      <t>コウジョウ</t>
    </rPh>
    <rPh sb="37" eb="38">
      <t>マタ</t>
    </rPh>
    <rPh sb="39" eb="41">
      <t>ゲンジョウ</t>
    </rPh>
    <rPh sb="41" eb="43">
      <t>イジ</t>
    </rPh>
    <rPh sb="44" eb="45">
      <t>タモ</t>
    </rPh>
    <rPh sb="49" eb="51">
      <t>トリクミ</t>
    </rPh>
    <rPh sb="52" eb="54">
      <t>ヒツヨウ</t>
    </rPh>
    <rPh sb="315" eb="318">
      <t>コンネンド</t>
    </rPh>
    <rPh sb="318" eb="319">
      <t>カギ</t>
    </rPh>
    <rPh sb="321" eb="323">
      <t>ヒヨウ</t>
    </rPh>
    <rPh sb="324" eb="326">
      <t>ケイジョウ</t>
    </rPh>
    <rPh sb="331" eb="334">
      <t>ゼンネンド</t>
    </rPh>
    <rPh sb="336" eb="337">
      <t>アタイ</t>
    </rPh>
    <rPh sb="338" eb="339">
      <t>オオ</t>
    </rPh>
    <rPh sb="444" eb="446">
      <t>チカズ</t>
    </rPh>
    <rPh sb="450" eb="452">
      <t>ロウスイ</t>
    </rPh>
    <rPh sb="452" eb="453">
      <t>オヨ</t>
    </rPh>
    <rPh sb="458" eb="460">
      <t>フカン</t>
    </rPh>
    <rPh sb="460" eb="461">
      <t>トウ</t>
    </rPh>
    <rPh sb="462" eb="464">
      <t>ゲンイン</t>
    </rPh>
    <rPh sb="465" eb="467">
      <t>トクテイ</t>
    </rPh>
    <rPh sb="468" eb="470">
      <t>タイサク</t>
    </rPh>
    <rPh sb="471" eb="472">
      <t>コウ</t>
    </rPh>
    <rPh sb="474" eb="4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</si>
</sst>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72-4E39-AB01-8D42F3CF7A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4B72-4E39-AB01-8D42F3CF7A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56.77</c:v>
                </c:pt>
                <c:pt idx="1">
                  <c:v>55.7</c:v>
                </c:pt>
                <c:pt idx="2">
                  <c:v>61.93</c:v>
                </c:pt>
                <c:pt idx="3">
                  <c:v>58.48</c:v>
                </c:pt>
                <c:pt idx="4">
                  <c:v>58.33</c:v>
                </c:pt>
              </c:numCache>
            </c:numRef>
          </c:val>
          <c:extLst>
            <c:ext xmlns:c16="http://schemas.microsoft.com/office/drawing/2014/chart" uri="{C3380CC4-5D6E-409C-BE32-E72D297353CC}">
              <c16:uniqueId val="{00000000-C5EC-4AF7-8D32-D26C7F8F1F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C5EC-4AF7-8D32-D26C7F8F1F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92.77</c:v>
                </c:pt>
                <c:pt idx="1">
                  <c:v>93.15</c:v>
                </c:pt>
                <c:pt idx="2">
                  <c:v>81.64</c:v>
                </c:pt>
                <c:pt idx="3">
                  <c:v>84.93</c:v>
                </c:pt>
                <c:pt idx="4">
                  <c:v>82.03</c:v>
                </c:pt>
              </c:numCache>
            </c:numRef>
          </c:val>
          <c:extLst>
            <c:ext xmlns:c16="http://schemas.microsoft.com/office/drawing/2014/chart" uri="{C3380CC4-5D6E-409C-BE32-E72D297353CC}">
              <c16:uniqueId val="{00000000-BA74-4440-A690-0BF74A97B0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BA74-4440-A690-0BF74A97B0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123.19</c:v>
                </c:pt>
                <c:pt idx="1">
                  <c:v>117.39</c:v>
                </c:pt>
                <c:pt idx="2">
                  <c:v>119.71</c:v>
                </c:pt>
                <c:pt idx="3">
                  <c:v>121.76</c:v>
                </c:pt>
                <c:pt idx="4">
                  <c:v>104.93</c:v>
                </c:pt>
              </c:numCache>
            </c:numRef>
          </c:val>
          <c:extLst>
            <c:ext xmlns:c16="http://schemas.microsoft.com/office/drawing/2014/chart" uri="{C3380CC4-5D6E-409C-BE32-E72D297353CC}">
              <c16:uniqueId val="{00000000-0E2B-478E-A272-9FD99F0F1C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0E2B-478E-A272-9FD99F0F1C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70.16</c:v>
                </c:pt>
                <c:pt idx="1">
                  <c:v>70.88</c:v>
                </c:pt>
                <c:pt idx="2">
                  <c:v>72.180000000000007</c:v>
                </c:pt>
                <c:pt idx="3">
                  <c:v>72.89</c:v>
                </c:pt>
                <c:pt idx="4">
                  <c:v>73.48</c:v>
                </c:pt>
              </c:numCache>
            </c:numRef>
          </c:val>
          <c:extLst>
            <c:ext xmlns:c16="http://schemas.microsoft.com/office/drawing/2014/chart" uri="{C3380CC4-5D6E-409C-BE32-E72D297353CC}">
              <c16:uniqueId val="{00000000-1C41-4542-8033-ADD58A83DF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1C41-4542-8033-ADD58A83DF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55.5</c:v>
                </c:pt>
                <c:pt idx="1">
                  <c:v>55.5</c:v>
                </c:pt>
                <c:pt idx="2">
                  <c:v>58.05</c:v>
                </c:pt>
                <c:pt idx="3">
                  <c:v>57.79</c:v>
                </c:pt>
                <c:pt idx="4">
                  <c:v>57.79</c:v>
                </c:pt>
              </c:numCache>
            </c:numRef>
          </c:val>
          <c:extLst>
            <c:ext xmlns:c16="http://schemas.microsoft.com/office/drawing/2014/chart" uri="{C3380CC4-5D6E-409C-BE32-E72D297353CC}">
              <c16:uniqueId val="{00000000-D594-489E-83A2-25AEB517D4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D594-489E-83A2-25AEB517D4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4A-48DF-9D35-3A7A4B9197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AA4A-48DF-9D35-3A7A4B9197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442.68</c:v>
                </c:pt>
                <c:pt idx="1">
                  <c:v>307.7</c:v>
                </c:pt>
                <c:pt idx="2">
                  <c:v>443.61</c:v>
                </c:pt>
                <c:pt idx="3">
                  <c:v>439.63</c:v>
                </c:pt>
                <c:pt idx="4">
                  <c:v>396.93</c:v>
                </c:pt>
              </c:numCache>
            </c:numRef>
          </c:val>
          <c:extLst>
            <c:ext xmlns:c16="http://schemas.microsoft.com/office/drawing/2014/chart" uri="{C3380CC4-5D6E-409C-BE32-E72D297353CC}">
              <c16:uniqueId val="{00000000-9E33-49A5-9A12-B164AD1101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9E33-49A5-9A12-B164AD1101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272.95</c:v>
                </c:pt>
                <c:pt idx="1">
                  <c:v>249.79</c:v>
                </c:pt>
                <c:pt idx="2">
                  <c:v>226.04</c:v>
                </c:pt>
                <c:pt idx="3">
                  <c:v>202.12</c:v>
                </c:pt>
                <c:pt idx="4">
                  <c:v>185.99</c:v>
                </c:pt>
              </c:numCache>
            </c:numRef>
          </c:val>
          <c:extLst>
            <c:ext xmlns:c16="http://schemas.microsoft.com/office/drawing/2014/chart" uri="{C3380CC4-5D6E-409C-BE32-E72D297353CC}">
              <c16:uniqueId val="{00000000-1217-48F2-BFFC-F672C48178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217-48F2-BFFC-F672C48178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124.48</c:v>
                </c:pt>
                <c:pt idx="1">
                  <c:v>117.12</c:v>
                </c:pt>
                <c:pt idx="2">
                  <c:v>117.15</c:v>
                </c:pt>
                <c:pt idx="3">
                  <c:v>122.69</c:v>
                </c:pt>
                <c:pt idx="4">
                  <c:v>99.85</c:v>
                </c:pt>
              </c:numCache>
            </c:numRef>
          </c:val>
          <c:extLst>
            <c:ext xmlns:c16="http://schemas.microsoft.com/office/drawing/2014/chart" uri="{C3380CC4-5D6E-409C-BE32-E72D297353CC}">
              <c16:uniqueId val="{00000000-24DA-405E-97BC-C3965A518E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24DA-405E-97BC-C3965A518E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160.83000000000001</c:v>
                </c:pt>
                <c:pt idx="1">
                  <c:v>170.44</c:v>
                </c:pt>
                <c:pt idx="2">
                  <c:v>170.55</c:v>
                </c:pt>
                <c:pt idx="3">
                  <c:v>162.49</c:v>
                </c:pt>
                <c:pt idx="4">
                  <c:v>193.63</c:v>
                </c:pt>
              </c:numCache>
            </c:numRef>
          </c:val>
          <c:extLst>
            <c:ext xmlns:c16="http://schemas.microsoft.com/office/drawing/2014/chart" uri="{C3380CC4-5D6E-409C-BE32-E72D297353CC}">
              <c16:uniqueId val="{00000000-0FB3-4E27-ABB2-62C9F2E3FA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0FB3-4E27-ABB2-62C9F2E3FA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4"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沖縄県　久米島町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自治体職員</v>
      </c>
      <c r="AE8" s="60"/>
      <c r="AF8" s="60"/>
      <c r="AG8" s="60"/>
      <c r="AH8" s="60"/>
      <c r="AI8" s="60"/>
      <c r="AJ8" s="60"/>
      <c r="AK8" s="4"/>
      <c r="AL8" s="61">
        <f>データ!$R$6</f>
        <v>7694</v>
      </c>
      <c r="AM8" s="61"/>
      <c r="AN8" s="61"/>
      <c r="AO8" s="61"/>
      <c r="AP8" s="61"/>
      <c r="AQ8" s="61"/>
      <c r="AR8" s="61"/>
      <c r="AS8" s="61"/>
      <c r="AT8" s="52">
        <f>データ!$S$6</f>
        <v>63.65</v>
      </c>
      <c r="AU8" s="53"/>
      <c r="AV8" s="53"/>
      <c r="AW8" s="53"/>
      <c r="AX8" s="53"/>
      <c r="AY8" s="53"/>
      <c r="AZ8" s="53"/>
      <c r="BA8" s="53"/>
      <c r="BB8" s="54">
        <f>データ!$T$6</f>
        <v>120.88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76.2</v>
      </c>
      <c r="J10" s="53"/>
      <c r="K10" s="53"/>
      <c r="L10" s="53"/>
      <c r="M10" s="53"/>
      <c r="N10" s="53"/>
      <c r="O10" s="64"/>
      <c r="P10" s="54">
        <f>データ!$P$6</f>
        <v>99.12</v>
      </c>
      <c r="Q10" s="54"/>
      <c r="R10" s="54"/>
      <c r="S10" s="54"/>
      <c r="T10" s="54"/>
      <c r="U10" s="54"/>
      <c r="V10" s="54"/>
      <c r="W10" s="61">
        <f>データ!$Q$6</f>
        <v>3218</v>
      </c>
      <c r="X10" s="61"/>
      <c r="Y10" s="61"/>
      <c r="Z10" s="61"/>
      <c r="AA10" s="61"/>
      <c r="AB10" s="61"/>
      <c r="AC10" s="61"/>
      <c r="AD10" s="2"/>
      <c r="AE10" s="2"/>
      <c r="AF10" s="2"/>
      <c r="AG10" s="2"/>
      <c r="AH10" s="4"/>
      <c r="AI10" s="4"/>
      <c r="AJ10" s="4"/>
      <c r="AK10" s="4"/>
      <c r="AL10" s="61">
        <f>データ!$U$6</f>
        <v>7552</v>
      </c>
      <c r="AM10" s="61"/>
      <c r="AN10" s="61"/>
      <c r="AO10" s="61"/>
      <c r="AP10" s="61"/>
      <c r="AQ10" s="61"/>
      <c r="AR10" s="61"/>
      <c r="AS10" s="61"/>
      <c r="AT10" s="52">
        <f>データ!$V$6</f>
        <v>13.21</v>
      </c>
      <c r="AU10" s="53"/>
      <c r="AV10" s="53"/>
      <c r="AW10" s="53"/>
      <c r="AX10" s="53"/>
      <c r="AY10" s="53"/>
      <c r="AZ10" s="53"/>
      <c r="BA10" s="53"/>
      <c r="BB10" s="54">
        <f>データ!$W$6</f>
        <v>571.69000000000005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YhO0SjWjh2wWrgDGpt+e44P4j/bjIBDZ5Wg6TZTUZ+r1wUzPXI8bPwMqU7UYAmFextTsVXlA7PsmFUjTKBMKA==" saltValue="R1jleC7dDzReeDWswMhb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473618</v>
      </c>
      <c r="D6" s="34">
        <f t="shared" si="3"/>
        <v>46</v>
      </c>
      <c r="E6" s="34">
        <f t="shared" si="3"/>
        <v>1</v>
      </c>
      <c r="F6" s="34">
        <f t="shared" si="3"/>
        <v>0</v>
      </c>
      <c r="G6" s="34">
        <f t="shared" si="3"/>
        <v>1</v>
      </c>
      <c r="H6" s="34" t="str">
        <f t="shared" si="3"/>
        <v>沖縄県　久米島町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76.2</v>
      </c>
      <c r="P6" s="35">
        <f t="shared" si="3"/>
        <v>99.12</v>
      </c>
      <c r="Q6" s="35">
        <f t="shared" si="3"/>
        <v>3218</v>
      </c>
      <c r="R6" s="35">
        <f t="shared" si="3"/>
        <v>7694</v>
      </c>
      <c r="S6" s="35">
        <f t="shared" si="3"/>
        <v>63.65</v>
      </c>
      <c r="T6" s="35">
        <f t="shared" si="3"/>
        <v>120.88</v>
      </c>
      <c r="U6" s="35">
        <f t="shared" si="3"/>
        <v>7552</v>
      </c>
      <c r="V6" s="35">
        <f t="shared" si="3"/>
        <v>13.21</v>
      </c>
      <c r="W6" s="35">
        <f t="shared" si="3"/>
        <v>571.69000000000005</v>
      </c>
      <c r="X6" s="36">
        <f>IF(X7="",NA(),X7)</f>
        <v>123.19</v>
      </c>
      <c r="Y6" s="36">
        <f t="shared" ref="Y6:AG6" si="4">IF(Y7="",NA(),Y7)</f>
        <v>117.39</v>
      </c>
      <c r="Z6" s="36">
        <f t="shared" si="4"/>
        <v>119.71</v>
      </c>
      <c r="AA6" s="36">
        <f t="shared" si="4"/>
        <v>121.76</v>
      </c>
      <c r="AB6" s="36">
        <f t="shared" si="4"/>
        <v>104.93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442.68</v>
      </c>
      <c r="AU6" s="36">
        <f t="shared" ref="AU6:BC6" si="6">IF(AU7="",NA(),AU7)</f>
        <v>307.7</v>
      </c>
      <c r="AV6" s="36">
        <f t="shared" si="6"/>
        <v>443.61</v>
      </c>
      <c r="AW6" s="36">
        <f t="shared" si="6"/>
        <v>439.63</v>
      </c>
      <c r="AX6" s="36">
        <f t="shared" si="6"/>
        <v>396.93</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272.95</v>
      </c>
      <c r="BF6" s="36">
        <f t="shared" ref="BF6:BN6" si="7">IF(BF7="",NA(),BF7)</f>
        <v>249.79</v>
      </c>
      <c r="BG6" s="36">
        <f t="shared" si="7"/>
        <v>226.04</v>
      </c>
      <c r="BH6" s="36">
        <f t="shared" si="7"/>
        <v>202.12</v>
      </c>
      <c r="BI6" s="36">
        <f t="shared" si="7"/>
        <v>185.99</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124.48</v>
      </c>
      <c r="BQ6" s="36">
        <f t="shared" ref="BQ6:BY6" si="8">IF(BQ7="",NA(),BQ7)</f>
        <v>117.12</v>
      </c>
      <c r="BR6" s="36">
        <f t="shared" si="8"/>
        <v>117.15</v>
      </c>
      <c r="BS6" s="36">
        <f t="shared" si="8"/>
        <v>122.69</v>
      </c>
      <c r="BT6" s="36">
        <f t="shared" si="8"/>
        <v>99.85</v>
      </c>
      <c r="BU6" s="36">
        <f t="shared" si="8"/>
        <v>93.28</v>
      </c>
      <c r="BV6" s="36">
        <f t="shared" si="8"/>
        <v>87.51</v>
      </c>
      <c r="BW6" s="36">
        <f t="shared" si="8"/>
        <v>84.77</v>
      </c>
      <c r="BX6" s="36">
        <f t="shared" si="8"/>
        <v>87.11</v>
      </c>
      <c r="BY6" s="36">
        <f t="shared" si="8"/>
        <v>82.78</v>
      </c>
      <c r="BZ6" s="35" t="str">
        <f>IF(BZ7="","",IF(BZ7="-","【-】","【"&amp;SUBSTITUTE(TEXT(BZ7,"#,##0.00"),"-","△")&amp;"】"))</f>
        <v>【100.05】</v>
      </c>
      <c r="CA6" s="36">
        <f>IF(CA7="",NA(),CA7)</f>
        <v>160.83000000000001</v>
      </c>
      <c r="CB6" s="36">
        <f t="shared" ref="CB6:CJ6" si="9">IF(CB7="",NA(),CB7)</f>
        <v>170.44</v>
      </c>
      <c r="CC6" s="36">
        <f t="shared" si="9"/>
        <v>170.55</v>
      </c>
      <c r="CD6" s="36">
        <f t="shared" si="9"/>
        <v>162.49</v>
      </c>
      <c r="CE6" s="36">
        <f t="shared" si="9"/>
        <v>193.63</v>
      </c>
      <c r="CF6" s="36">
        <f t="shared" si="9"/>
        <v>208.29</v>
      </c>
      <c r="CG6" s="36">
        <f t="shared" si="9"/>
        <v>218.42</v>
      </c>
      <c r="CH6" s="36">
        <f t="shared" si="9"/>
        <v>227.27</v>
      </c>
      <c r="CI6" s="36">
        <f t="shared" si="9"/>
        <v>223.98</v>
      </c>
      <c r="CJ6" s="36">
        <f t="shared" si="9"/>
        <v>225.09</v>
      </c>
      <c r="CK6" s="35" t="str">
        <f>IF(CK7="","",IF(CK7="-","【-】","【"&amp;SUBSTITUTE(TEXT(CK7,"#,##0.00"),"-","△")&amp;"】"))</f>
        <v>【166.40】</v>
      </c>
      <c r="CL6" s="36">
        <f>IF(CL7="",NA(),CL7)</f>
        <v>56.77</v>
      </c>
      <c r="CM6" s="36">
        <f t="shared" ref="CM6:CU6" si="10">IF(CM7="",NA(),CM7)</f>
        <v>55.7</v>
      </c>
      <c r="CN6" s="36">
        <f t="shared" si="10"/>
        <v>61.93</v>
      </c>
      <c r="CO6" s="36">
        <f t="shared" si="10"/>
        <v>58.48</v>
      </c>
      <c r="CP6" s="36">
        <f t="shared" si="10"/>
        <v>58.33</v>
      </c>
      <c r="CQ6" s="36">
        <f t="shared" si="10"/>
        <v>49.32</v>
      </c>
      <c r="CR6" s="36">
        <f t="shared" si="10"/>
        <v>50.24</v>
      </c>
      <c r="CS6" s="36">
        <f t="shared" si="10"/>
        <v>50.29</v>
      </c>
      <c r="CT6" s="36">
        <f t="shared" si="10"/>
        <v>49.64</v>
      </c>
      <c r="CU6" s="36">
        <f t="shared" si="10"/>
        <v>49.38</v>
      </c>
      <c r="CV6" s="35" t="str">
        <f>IF(CV7="","",IF(CV7="-","【-】","【"&amp;SUBSTITUTE(TEXT(CV7,"#,##0.00"),"-","△")&amp;"】"))</f>
        <v>【60.69】</v>
      </c>
      <c r="CW6" s="36">
        <f>IF(CW7="",NA(),CW7)</f>
        <v>92.77</v>
      </c>
      <c r="CX6" s="36">
        <f t="shared" ref="CX6:DF6" si="11">IF(CX7="",NA(),CX7)</f>
        <v>93.15</v>
      </c>
      <c r="CY6" s="36">
        <f t="shared" si="11"/>
        <v>81.64</v>
      </c>
      <c r="CZ6" s="36">
        <f t="shared" si="11"/>
        <v>84.93</v>
      </c>
      <c r="DA6" s="36">
        <f t="shared" si="11"/>
        <v>82.03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70.16</v>
      </c>
      <c r="DI6" s="36">
        <f t="shared" ref="DI6:DQ6" si="12">IF(DI7="",NA(),DI7)</f>
        <v>70.88</v>
      </c>
      <c r="DJ6" s="36">
        <f t="shared" si="12"/>
        <v>72.180000000000007</v>
      </c>
      <c r="DK6" s="36">
        <f t="shared" si="12"/>
        <v>72.89</v>
      </c>
      <c r="DL6" s="36">
        <f t="shared" si="12"/>
        <v>73.48</v>
      </c>
      <c r="DM6" s="36">
        <f t="shared" si="12"/>
        <v>48.3</v>
      </c>
      <c r="DN6" s="36">
        <f t="shared" si="12"/>
        <v>45.14</v>
      </c>
      <c r="DO6" s="36">
        <f t="shared" si="12"/>
        <v>45.85</v>
      </c>
      <c r="DP6" s="36">
        <f t="shared" si="12"/>
        <v>47.31</v>
      </c>
      <c r="DQ6" s="36">
        <f t="shared" si="12"/>
        <v>47.5</v>
      </c>
      <c r="DR6" s="35" t="str">
        <f>IF(DR7="","",IF(DR7="-","【-】","【"&amp;SUBSTITUTE(TEXT(DR7,"#,##0.00"),"-","△")&amp;"】"))</f>
        <v>【50.19】</v>
      </c>
      <c r="DS6" s="36">
        <f>IF(DS7="",NA(),DS7)</f>
        <v>55.5</v>
      </c>
      <c r="DT6" s="36">
        <f t="shared" ref="DT6:EB6" si="13">IF(DT7="",NA(),DT7)</f>
        <v>55.5</v>
      </c>
      <c r="DU6" s="36">
        <f t="shared" si="13"/>
        <v>58.05</v>
      </c>
      <c r="DV6" s="36">
        <f t="shared" si="13"/>
        <v>57.79</v>
      </c>
      <c r="DW6" s="36">
        <f t="shared" si="13"/>
        <v>57.79</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473618</v>
      </c>
      <c r="D7" s="38">
        <v>46</v>
      </c>
      <c r="E7" s="38">
        <v>1</v>
      </c>
      <c r="F7" s="38">
        <v>0</v>
      </c>
      <c r="G7" s="38">
        <v>1</v>
      </c>
      <c r="H7" s="38" t="s">
        <v>93</v>
      </c>
      <c r="I7" s="38" t="s">
        <v>94</v>
      </c>
      <c r="J7" s="38" t="s">
        <v>95</v>
      </c>
      <c r="K7" s="38" t="s">
        <v>96</v>
      </c>
      <c r="L7" s="38" t="s">
        <v>97</v>
      </c>
      <c r="M7" s="38" t="s">
        <v>98</v>
      </c>
      <c r="N7" s="39" t="s">
        <v>99</v>
      </c>
      <c r="O7" s="39">
        <v>76.2</v>
      </c>
      <c r="P7" s="39">
        <v>99.12</v>
      </c>
      <c r="Q7" s="39">
        <v>3218</v>
      </c>
      <c r="R7" s="39">
        <v>7694</v>
      </c>
      <c r="S7" s="39">
        <v>63.65</v>
      </c>
      <c r="T7" s="39">
        <v>120.88</v>
      </c>
      <c r="U7" s="39">
        <v>7552</v>
      </c>
      <c r="V7" s="39">
        <v>13.21</v>
      </c>
      <c r="W7" s="39">
        <v>571.69000000000005</v>
      </c>
      <c r="X7" s="39">
        <v>123.19</v>
      </c>
      <c r="Y7" s="39">
        <v>117.39</v>
      </c>
      <c r="Z7" s="39">
        <v>119.71</v>
      </c>
      <c r="AA7" s="39">
        <v>121.76</v>
      </c>
      <c r="AB7" s="39">
        <v>104.93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442.68</v>
      </c>
      <c r="AU7" s="39">
        <v>307.7</v>
      </c>
      <c r="AV7" s="39">
        <v>443.61</v>
      </c>
      <c r="AW7" s="39">
        <v>439.63</v>
      </c>
      <c r="AX7" s="39">
        <v>396.93</v>
      </c>
      <c r="AY7" s="39">
        <v>371.89</v>
      </c>
      <c r="AZ7" s="39">
        <v>293.23</v>
      </c>
      <c r="BA7" s="39">
        <v>300.14</v>
      </c>
      <c r="BB7" s="39">
        <v>301.04000000000002</v>
      </c>
      <c r="BC7" s="39">
        <v>305.08</v>
      </c>
      <c r="BD7" s="39">
        <v>260.31</v>
      </c>
      <c r="BE7" s="39">
        <v>272.95</v>
      </c>
      <c r="BF7" s="39">
        <v>249.79</v>
      </c>
      <c r="BG7" s="39">
        <v>226.04</v>
      </c>
      <c r="BH7" s="39">
        <v>202.12</v>
      </c>
      <c r="BI7" s="39">
        <v>185.99</v>
      </c>
      <c r="BJ7" s="39">
        <v>483.11</v>
      </c>
      <c r="BK7" s="39">
        <v>542.29999999999995</v>
      </c>
      <c r="BL7" s="39">
        <v>566.65</v>
      </c>
      <c r="BM7" s="39">
        <v>551.62</v>
      </c>
      <c r="BN7" s="39">
        <v>585.59</v>
      </c>
      <c r="BO7" s="39">
        <v>275.67</v>
      </c>
      <c r="BP7" s="39">
        <v>124.48</v>
      </c>
      <c r="BQ7" s="39">
        <v>117.12</v>
      </c>
      <c r="BR7" s="39">
        <v>117.15</v>
      </c>
      <c r="BS7" s="39">
        <v>122.69</v>
      </c>
      <c r="BT7" s="39">
        <v>99.85</v>
      </c>
      <c r="BU7" s="39">
        <v>93.28</v>
      </c>
      <c r="BV7" s="39">
        <v>87.51</v>
      </c>
      <c r="BW7" s="39">
        <v>84.77</v>
      </c>
      <c r="BX7" s="39">
        <v>87.11</v>
      </c>
      <c r="BY7" s="39">
        <v>82.78</v>
      </c>
      <c r="BZ7" s="39">
        <v>100.05</v>
      </c>
      <c r="CA7" s="39">
        <v>160.83000000000001</v>
      </c>
      <c r="CB7" s="39">
        <v>170.44</v>
      </c>
      <c r="CC7" s="39">
        <v>170.55</v>
      </c>
      <c r="CD7" s="39">
        <v>162.49</v>
      </c>
      <c r="CE7" s="39">
        <v>193.63</v>
      </c>
      <c r="CF7" s="39">
        <v>208.29</v>
      </c>
      <c r="CG7" s="39">
        <v>218.42</v>
      </c>
      <c r="CH7" s="39">
        <v>227.27</v>
      </c>
      <c r="CI7" s="39">
        <v>223.98</v>
      </c>
      <c r="CJ7" s="39">
        <v>225.09</v>
      </c>
      <c r="CK7" s="39">
        <v>166.4</v>
      </c>
      <c r="CL7" s="39">
        <v>56.77</v>
      </c>
      <c r="CM7" s="39">
        <v>55.7</v>
      </c>
      <c r="CN7" s="39">
        <v>61.93</v>
      </c>
      <c r="CO7" s="39">
        <v>58.48</v>
      </c>
      <c r="CP7" s="39">
        <v>58.33</v>
      </c>
      <c r="CQ7" s="39">
        <v>49.32</v>
      </c>
      <c r="CR7" s="39">
        <v>50.24</v>
      </c>
      <c r="CS7" s="39">
        <v>50.29</v>
      </c>
      <c r="CT7" s="39">
        <v>49.64</v>
      </c>
      <c r="CU7" s="39">
        <v>49.38</v>
      </c>
      <c r="CV7" s="39">
        <v>60.69</v>
      </c>
      <c r="CW7" s="39">
        <v>92.77</v>
      </c>
      <c r="CX7" s="39">
        <v>93.15</v>
      </c>
      <c r="CY7" s="39">
        <v>81.64</v>
      </c>
      <c r="CZ7" s="39">
        <v>84.93</v>
      </c>
      <c r="DA7" s="39">
        <v>82.03</v>
      </c>
      <c r="DB7" s="39">
        <v>79.34</v>
      </c>
      <c r="DC7" s="39">
        <v>78.650000000000006</v>
      </c>
      <c r="DD7" s="39">
        <v>77.73</v>
      </c>
      <c r="DE7" s="39">
        <v>78.09</v>
      </c>
      <c r="DF7" s="39">
        <v>78.010000000000005</v>
      </c>
      <c r="DG7" s="39">
        <v>89.82</v>
      </c>
      <c r="DH7" s="39">
        <v>70.16</v>
      </c>
      <c r="DI7" s="39">
        <v>70.88</v>
      </c>
      <c r="DJ7" s="39">
        <v>72.180000000000007</v>
      </c>
      <c r="DK7" s="39">
        <v>72.89</v>
      </c>
      <c r="DL7" s="39">
        <v>73.48</v>
      </c>
      <c r="DM7" s="39">
        <v>48.3</v>
      </c>
      <c r="DN7" s="39">
        <v>45.14</v>
      </c>
      <c r="DO7" s="39">
        <v>45.85</v>
      </c>
      <c r="DP7" s="39">
        <v>47.31</v>
      </c>
      <c r="DQ7" s="39">
        <v>47.5</v>
      </c>
      <c r="DR7" s="39">
        <v>50.19</v>
      </c>
      <c r="DS7" s="39">
        <v>55.5</v>
      </c>
      <c r="DT7" s="39">
        <v>55.5</v>
      </c>
      <c r="DU7" s="39">
        <v>58.05</v>
      </c>
      <c r="DV7" s="39">
        <v>57.79</v>
      </c>
      <c r="DW7" s="39">
        <v>57.79</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宮里妙子</cp:lastModifiedBy>
  <dcterms:created xsi:type="dcterms:W3CDTF">2021-12-03T07:00:23Z</dcterms:created>
  <dcterms:modified xsi:type="dcterms:W3CDTF">2022-01-31T11:24:48Z</dcterms:modified>
  <cp:category/>
</cp:coreProperties>
</file>