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mn-higa\Desktop\202201120924 【121〆】公営企業に係る経営比較分析表（令和２年度決算）の分析等について（依頼）\提出用\"/>
    </mc:Choice>
  </mc:AlternateContent>
  <xr:revisionPtr revIDLastSave="0" documentId="13_ncr:1_{64BE0C63-B368-4DD8-BFA1-CDD550B4559A}" xr6:coauthVersionLast="36" xr6:coauthVersionMax="36" xr10:uidLastSave="{00000000-0000-0000-0000-000000000000}"/>
  <workbookProtection workbookAlgorithmName="SHA-512" workbookHashValue="GzPHB13XCSG7U7TyPj4f0X37Cxd/locdJ32+mPCgyvURCn3e2tx6pVpaXMN1umRz02uIil6NWg3QXhSfISULhg==" workbookSaltValue="kcokb0x0ViKIxrHwn5ELJw=="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I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<sst xmlns="http://schemas.openxmlformats.org/spreadsheetml/2006/main" count="241" uniqueCount="120">
  <si>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</si>
  <si>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</si>
  <si>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</si>
  <si>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</si>
  <si>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</si>
  <si>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</si>
  <si>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</si>
  <si>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</si>
  <si>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</si>
  <si>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</si>
  <si>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</si>
  <si>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</si>
  <si>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</si>
  <si>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</si>
  <si>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</si>
  <si>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</si>
  <si>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</si>
  <si>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</si>
  <si>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</si>
  <si>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</si>
  <si>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</si>
  <si>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</si>
  <si>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</si>
  <si>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</si>
  <si>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</si>
  <si>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</si>
  <si>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</si>
  <si>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</si>
  <si>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</si>
  <si>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</si>
  <si>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</si>
  <si>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</si>
  <si>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</si>
  <si>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</si>
  <si>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</si>
  <si>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</si>
  <si>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</si>
  <si>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</si>
  <si>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</si>
  <si>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</si>
  <si>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</si>
  <si>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</si>
  <si>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</si>
  <si>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</si>
  <si>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</si>
  <si>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</si>
  <si>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</si>
  <si>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</si>
  <si>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</si>
  <si>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</si>
  <si>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</si>
  <si>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</si>
  <si>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</si>
  <si>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</si>
  <si>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</si>
  <si>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</si>
  <si>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</si>
  <si>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</si>
  <si>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</si>
  <si>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</si>
  <si>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</si>
  <si>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</si>
  <si>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</si>
  <si>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</si>
  <si>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</si>
  <si>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</si>
  <si>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</si>
  <si>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</si>
  <si>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</si>
  <si>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</si>
  <si>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</si>
  <si>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</si>
  <si>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</si>
  <si>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</si>
  <si>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</si>
  <si>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</si>
  <si>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</si>
  <si>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</si>
  <si>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</si>
  <si>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</si>
  <si>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</si>
  <si>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</si>
  <si>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</si>
  <si>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</si>
  <si>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</si>
  <si>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</si>
  <si>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</si>
  <si>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</si>
  <si>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</si>
  <si>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</si>
  <si>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</si>
  <si>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</si>
  <si>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</si>
  <si>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</si>
  <si>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</si>
  <si>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</si>
  <si>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</si>
  <si>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</si>
  <si>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久米島町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</si>
  <si>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</si>
  <si>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</si>
  <si>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</si>
  <si>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</si>
  <si>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</si>
  <si>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</si>
  <si>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</si>
  <si>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</si>
  <si>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</si>
  <si>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</si>
  <si>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</si>
  <si>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</si>
  <si>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</si>
  <si>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</si>
  <si>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</si>
  <si>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</si>
  <si>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</si>
  <si>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</si>
  <si>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経営の健全性及び効率性を図りつつ、今後想定される下水道施設の老朽化対策に向け、水洗化率の向上に努め、下水道事業として独立採算とする経営への取り組みが必要である。</t>
    <rPh sb="1" eb="3">
      <t>ケイエイ</t>
    </rPh>
    <rPh sb="4" eb="7">
      <t>ケンゼンセイ</t>
    </rPh>
    <rPh sb="7" eb="8">
      <t>オヨ</t>
    </rPh>
    <rPh sb="9" eb="12">
      <t>コウリツセイ</t>
    </rPh>
    <rPh sb="13" eb="14">
      <t>ハカ</t>
    </rPh>
    <rPh sb="18" eb="20">
      <t>コンゴ</t>
    </rPh>
    <rPh sb="20" eb="22">
      <t>ソウテイ</t>
    </rPh>
    <rPh sb="25" eb="28">
      <t>ゲスイドウ</t>
    </rPh>
    <rPh sb="28" eb="30">
      <t>シセツ</t>
    </rPh>
    <rPh sb="31" eb="34">
      <t>ロウキュウカ</t>
    </rPh>
    <rPh sb="34" eb="36">
      <t>タイサク</t>
    </rPh>
    <rPh sb="37" eb="38">
      <t>ム</t>
    </rPh>
    <rPh sb="40" eb="43">
      <t>スイセンカ</t>
    </rPh>
    <rPh sb="43" eb="44">
      <t>リツ</t>
    </rPh>
    <rPh sb="45" eb="47">
      <t>コウジョウ</t>
    </rPh>
    <rPh sb="48" eb="49">
      <t>ツト</t>
    </rPh>
    <rPh sb="51" eb="54">
      <t>ゲスイドウ</t>
    </rPh>
    <rPh sb="54" eb="56">
      <t>ジギョウ</t>
    </rPh>
    <rPh sb="59" eb="61">
      <t>ドクリツ</t>
    </rPh>
    <rPh sb="61" eb="63">
      <t>サイサン</t>
    </rPh>
    <rPh sb="66" eb="68">
      <t>ケイエイ</t>
    </rPh>
    <rPh sb="70" eb="71">
      <t>ト</t>
    </rPh>
    <rPh sb="72" eb="73">
      <t>ク</t>
    </rPh>
    <rPh sb="75" eb="77">
      <t>ヒツヨウ</t>
    </rPh>
    <phoneticPr fontId="4"/>
  </si>
  <si>
    <t>①収益的収支比率　　　　　　　　　　　　　　　　　平成23年度に料金改定があり、以降各年度の収支は黒字となっており健全な状態といえるが、今後の設備更新投資等の財源を確保するためには、更なる費用の削減及び接続率の向上に取り組む必要がある。　　　　　　　　　　　　　　　　　　　　　　　　　　　　　　　　　　　④企業債残高対事業規模比率　　　　　　　　　　　　新たな投資計画の予定がなく、企業債残高は少額となっている。毎年度の企業債元利償還金は、一般会計からの繰入金で賄っている。　　　　　　　　　　　⑤経費回避率　　　　　　　　　　　　　　　　　　　平成23年度に料金改定があり、平均値を上回るようになった。令和2年度には57.24％となっており、今後も回収率の向上に努める。　　　　　　　　　　　　　　　　　　⑥汚水処理原価　　　　　　　　　　　　　　　　　平均値を下回っており有取水量の増加により原価は減少傾向にある。今後は、不明水への対策が必要となる。　　　　　　　　　　　　　　　　　　　　　　　⑦施設利用率　　　　　　　　　　　　　　　　　　　　　　　　　　平成13年度特定環境保全公共下水道へ接続（汚水処理を特環の処理場で処理している）　　　　　　　　　　　　　　　　　　　　　　　　　　　　　　　　　　　　⑧水洗化率　　　　　　　　　　　　　　　　　　　　　　　　　　　　　　　接続数は微増で推移し平均値に近づきつつあり、徐々に適正な水準の料金体系になることが見込まれる。今後は水洗化率向上のための一層普及啓発活動を強化する必要がある。　　</t>
    <rPh sb="1" eb="4">
      <t>シュウエキテキ</t>
    </rPh>
    <rPh sb="4" eb="6">
      <t>シュウシ</t>
    </rPh>
    <rPh sb="6" eb="8">
      <t>ヒリツ</t>
    </rPh>
    <rPh sb="25" eb="27">
      <t>ヘイセイ</t>
    </rPh>
    <rPh sb="29" eb="31">
      <t>ネンド</t>
    </rPh>
    <rPh sb="32" eb="34">
      <t>リョウキン</t>
    </rPh>
    <rPh sb="34" eb="36">
      <t>カイテイ</t>
    </rPh>
    <rPh sb="40" eb="42">
      <t>イコウ</t>
    </rPh>
    <rPh sb="42" eb="45">
      <t>カクネンド</t>
    </rPh>
    <rPh sb="46" eb="48">
      <t>シュウシ</t>
    </rPh>
    <rPh sb="49" eb="51">
      <t>クロジ</t>
    </rPh>
    <rPh sb="57" eb="59">
      <t>ケンゼン</t>
    </rPh>
    <rPh sb="60" eb="62">
      <t>ジョウタイ</t>
    </rPh>
    <rPh sb="68" eb="70">
      <t>コンゴ</t>
    </rPh>
    <rPh sb="71" eb="73">
      <t>セツビ</t>
    </rPh>
    <rPh sb="73" eb="75">
      <t>コウシン</t>
    </rPh>
    <rPh sb="75" eb="77">
      <t>トウシ</t>
    </rPh>
    <rPh sb="77" eb="78">
      <t>トウ</t>
    </rPh>
    <rPh sb="79" eb="81">
      <t>ザイゲン</t>
    </rPh>
    <rPh sb="82" eb="84">
      <t>カクホ</t>
    </rPh>
    <rPh sb="91" eb="92">
      <t>サラ</t>
    </rPh>
    <rPh sb="94" eb="96">
      <t>ヒヨウ</t>
    </rPh>
    <rPh sb="97" eb="99">
      <t>サクゲン</t>
    </rPh>
    <rPh sb="99" eb="100">
      <t>オヨ</t>
    </rPh>
    <rPh sb="101" eb="103">
      <t>セツゾク</t>
    </rPh>
    <rPh sb="103" eb="104">
      <t>リツ</t>
    </rPh>
    <rPh sb="105" eb="107">
      <t>コウジョウ</t>
    </rPh>
    <rPh sb="108" eb="109">
      <t>ト</t>
    </rPh>
    <rPh sb="110" eb="111">
      <t>ク</t>
    </rPh>
    <rPh sb="112" eb="114">
      <t>ヒツヨウ</t>
    </rPh>
    <rPh sb="154" eb="156">
      <t>キギョウ</t>
    </rPh>
    <rPh sb="156" eb="157">
      <t>サイ</t>
    </rPh>
    <rPh sb="157" eb="159">
      <t>ザンダカ</t>
    </rPh>
    <rPh sb="159" eb="160">
      <t>タイ</t>
    </rPh>
    <rPh sb="160" eb="162">
      <t>ジギョウ</t>
    </rPh>
    <rPh sb="162" eb="164">
      <t>キボ</t>
    </rPh>
    <rPh sb="164" eb="166">
      <t>ヒリツ</t>
    </rPh>
    <rPh sb="178" eb="179">
      <t>アラ</t>
    </rPh>
    <rPh sb="181" eb="183">
      <t>トウシ</t>
    </rPh>
    <rPh sb="183" eb="185">
      <t>ケイカク</t>
    </rPh>
    <rPh sb="186" eb="188">
      <t>ヨテイ</t>
    </rPh>
    <rPh sb="192" eb="194">
      <t>キギョウ</t>
    </rPh>
    <rPh sb="194" eb="195">
      <t>サイ</t>
    </rPh>
    <rPh sb="195" eb="197">
      <t>ザンダカ</t>
    </rPh>
    <rPh sb="198" eb="200">
      <t>ショウガク</t>
    </rPh>
    <rPh sb="207" eb="210">
      <t>マイネンド</t>
    </rPh>
    <rPh sb="211" eb="213">
      <t>キギョウ</t>
    </rPh>
    <rPh sb="213" eb="214">
      <t>サイ</t>
    </rPh>
    <rPh sb="214" eb="216">
      <t>ガンリ</t>
    </rPh>
    <rPh sb="216" eb="219">
      <t>ショウカンキン</t>
    </rPh>
    <rPh sb="221" eb="223">
      <t>イッパン</t>
    </rPh>
    <rPh sb="223" eb="225">
      <t>カイケイ</t>
    </rPh>
    <rPh sb="228" eb="230">
      <t>クリイレ</t>
    </rPh>
    <rPh sb="230" eb="231">
      <t>キン</t>
    </rPh>
    <rPh sb="232" eb="233">
      <t>マカナ</t>
    </rPh>
    <rPh sb="250" eb="252">
      <t>ケイヒ</t>
    </rPh>
    <rPh sb="252" eb="254">
      <t>カイヒ</t>
    </rPh>
    <rPh sb="254" eb="255">
      <t>リツ</t>
    </rPh>
    <rPh sb="274" eb="276">
      <t>ヘイセイ</t>
    </rPh>
    <rPh sb="278" eb="280">
      <t>ネンド</t>
    </rPh>
    <rPh sb="281" eb="283">
      <t>リョウキン</t>
    </rPh>
    <rPh sb="283" eb="285">
      <t>カイテイ</t>
    </rPh>
    <rPh sb="289" eb="292">
      <t>ヘイキンチ</t>
    </rPh>
    <rPh sb="293" eb="295">
      <t>ウワマワ</t>
    </rPh>
    <rPh sb="303" eb="305">
      <t>レイワ</t>
    </rPh>
    <rPh sb="307" eb="308">
      <t>ド</t>
    </rPh>
    <rPh sb="323" eb="325">
      <t>コンゴ</t>
    </rPh>
    <rPh sb="326" eb="328">
      <t>カイシュウ</t>
    </rPh>
    <rPh sb="328" eb="329">
      <t>リツ</t>
    </rPh>
    <rPh sb="330" eb="332">
      <t>コウジョウ</t>
    </rPh>
    <rPh sb="333" eb="334">
      <t>ツト</t>
    </rPh>
    <rPh sb="356" eb="358">
      <t>オスイ</t>
    </rPh>
    <rPh sb="358" eb="360">
      <t>ショリ</t>
    </rPh>
    <rPh sb="360" eb="362">
      <t>ゲンカ</t>
    </rPh>
    <rPh sb="379" eb="382">
      <t>ヘイキンチ</t>
    </rPh>
    <rPh sb="383" eb="385">
      <t>シタマワ</t>
    </rPh>
    <rPh sb="389" eb="390">
      <t>ユウ</t>
    </rPh>
    <rPh sb="390" eb="392">
      <t>シュスイ</t>
    </rPh>
    <rPh sb="392" eb="393">
      <t>リョウ</t>
    </rPh>
    <rPh sb="394" eb="396">
      <t>ゾウカ</t>
    </rPh>
    <rPh sb="399" eb="401">
      <t>ゲンカ</t>
    </rPh>
    <rPh sb="402" eb="404">
      <t>ゲンショウ</t>
    </rPh>
    <rPh sb="404" eb="406">
      <t>ケイコウ</t>
    </rPh>
    <rPh sb="410" eb="412">
      <t>コンゴ</t>
    </rPh>
    <rPh sb="414" eb="416">
      <t>フメイ</t>
    </rPh>
    <rPh sb="416" eb="417">
      <t>スイ</t>
    </rPh>
    <rPh sb="419" eb="421">
      <t>タイサク</t>
    </rPh>
    <rPh sb="422" eb="424">
      <t>ヒツヨウ</t>
    </rPh>
    <rPh sb="452" eb="454">
      <t>シセツ</t>
    </rPh>
    <rPh sb="454" eb="456">
      <t>リヨウ</t>
    </rPh>
    <rPh sb="456" eb="457">
      <t>リツ</t>
    </rPh>
    <rPh sb="483" eb="485">
      <t>ヘイセイ</t>
    </rPh>
    <rPh sb="487" eb="489">
      <t>ネンド</t>
    </rPh>
    <rPh sb="489" eb="491">
      <t>トクテイ</t>
    </rPh>
    <rPh sb="491" eb="493">
      <t>カンキョウ</t>
    </rPh>
    <rPh sb="493" eb="495">
      <t>ホゼン</t>
    </rPh>
    <rPh sb="495" eb="497">
      <t>コウキョウ</t>
    </rPh>
    <rPh sb="497" eb="500">
      <t>ゲスイドウ</t>
    </rPh>
    <rPh sb="501" eb="503">
      <t>セツゾク</t>
    </rPh>
    <rPh sb="504" eb="506">
      <t>オスイ</t>
    </rPh>
    <rPh sb="506" eb="508">
      <t>ショリ</t>
    </rPh>
    <rPh sb="509" eb="510">
      <t>トク</t>
    </rPh>
    <rPh sb="510" eb="511">
      <t>カン</t>
    </rPh>
    <rPh sb="512" eb="515">
      <t>ショリジョウ</t>
    </rPh>
    <rPh sb="516" eb="518">
      <t>ショリ</t>
    </rPh>
    <rPh sb="560" eb="563">
      <t>スイセンカ</t>
    </rPh>
    <rPh sb="563" eb="564">
      <t>リツ</t>
    </rPh>
    <rPh sb="595" eb="597">
      <t>セツゾク</t>
    </rPh>
    <rPh sb="597" eb="598">
      <t>スウ</t>
    </rPh>
    <rPh sb="599" eb="601">
      <t>ビゾウ</t>
    </rPh>
    <rPh sb="602" eb="604">
      <t>スイイ</t>
    </rPh>
    <rPh sb="605" eb="608">
      <t>ヘイキンチ</t>
    </rPh>
    <rPh sb="609" eb="610">
      <t>チカ</t>
    </rPh>
    <rPh sb="617" eb="619">
      <t>ジョジョ</t>
    </rPh>
    <rPh sb="620" eb="622">
      <t>テキセイ</t>
    </rPh>
    <rPh sb="623" eb="625">
      <t>スイジュン</t>
    </rPh>
    <rPh sb="626" eb="628">
      <t>リョウキン</t>
    </rPh>
    <rPh sb="628" eb="630">
      <t>タイケイ</t>
    </rPh>
    <rPh sb="636" eb="638">
      <t>ミコ</t>
    </rPh>
    <rPh sb="642" eb="644">
      <t>コンゴ</t>
    </rPh>
    <rPh sb="645" eb="648">
      <t>スイセンカ</t>
    </rPh>
    <rPh sb="648" eb="649">
      <t>リツ</t>
    </rPh>
    <rPh sb="649" eb="651">
      <t>コウジョウ</t>
    </rPh>
    <rPh sb="655" eb="657">
      <t>イッソウ</t>
    </rPh>
    <rPh sb="657" eb="659">
      <t>フキュウ</t>
    </rPh>
    <rPh sb="659" eb="661">
      <t>ケイハツ</t>
    </rPh>
    <rPh sb="661" eb="663">
      <t>カツドウ</t>
    </rPh>
    <rPh sb="664" eb="666">
      <t>キョウカ</t>
    </rPh>
    <rPh sb="668" eb="670">
      <t>ヒツヨウ</t>
    </rPh>
    <phoneticPr fontId="4"/>
  </si>
  <si>
    <t>③管渠改善率　　　　　　　　　　　　　　　　　　　　　供用開始から20年経過しているが、現段階での管路更新の必要性は低いが、最終処分場と中継ポンプ設備の故障に伴う修繕が増えてきている。</t>
    <rPh sb="1" eb="3">
      <t>カンキョ</t>
    </rPh>
    <rPh sb="3" eb="5">
      <t>カイゼン</t>
    </rPh>
    <rPh sb="5" eb="6">
      <t>リツ</t>
    </rPh>
    <rPh sb="27" eb="29">
      <t>キョウヨウ</t>
    </rPh>
    <rPh sb="29" eb="31">
      <t>カイシ</t>
    </rPh>
    <rPh sb="35" eb="36">
      <t>ネン</t>
    </rPh>
    <rPh sb="36" eb="38">
      <t>ケイカ</t>
    </rPh>
    <rPh sb="44" eb="47">
      <t>ゲンダンカイ</t>
    </rPh>
    <rPh sb="49" eb="51">
      <t>カンロ</t>
    </rPh>
    <rPh sb="51" eb="53">
      <t>コウシン</t>
    </rPh>
    <rPh sb="54" eb="57">
      <t>ヒツヨウセイ</t>
    </rPh>
    <rPh sb="58" eb="59">
      <t>ヒク</t>
    </rPh>
    <rPh sb="62" eb="64">
      <t>サイシュウ</t>
    </rPh>
    <rPh sb="64" eb="67">
      <t>ショブンジョウ</t>
    </rPh>
    <rPh sb="68" eb="70">
      <t>チュウケイ</t>
    </rPh>
    <rPh sb="73" eb="75">
      <t>セツビ</t>
    </rPh>
    <rPh sb="76" eb="78">
      <t>コショウ</t>
    </rPh>
    <rPh sb="79" eb="80">
      <t>トモナ</t>
    </rPh>
    <rPh sb="81" eb="83">
      <t>シュウゼン</t>
    </rPh>
    <rPh sb="84" eb="85">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</si>
</sst>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CB-4E32-8600-8A5C53D3AA2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0.01</c:v>
                </c:pt>
                <c:pt idx="2">
                  <c:v>0.01</c:v>
                </c:pt>
                <c:pt idx="3">
                  <c:v>0.02</c:v>
                </c:pt>
                <c:pt idx="4">
                  <c:v>0.25</c:v>
                </c:pt>
              </c:numCache>
            </c:numRef>
          </c:val>
          <c:smooth val="0"/>
          <c:extLst>
            <c:ext xmlns:c16="http://schemas.microsoft.com/office/drawing/2014/chart" uri="{C3380CC4-5D6E-409C-BE32-E72D297353CC}">
              <c16:uniqueId val="{00000001-A1CB-4E32-8600-8A5C53D3AA2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CC-4A06-BEAE-30F00EBF12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51.75</c:v>
                </c:pt>
                <c:pt idx="2">
                  <c:v>50.68</c:v>
                </c:pt>
                <c:pt idx="3">
                  <c:v>50.14</c:v>
                </c:pt>
                <c:pt idx="4">
                  <c:v>54.83</c:v>
                </c:pt>
              </c:numCache>
            </c:numRef>
          </c:val>
          <c:smooth val="0"/>
          <c:extLst>
            <c:ext xmlns:c16="http://schemas.microsoft.com/office/drawing/2014/chart" uri="{C3380CC4-5D6E-409C-BE32-E72D297353CC}">
              <c16:uniqueId val="{00000001-06CC-4A06-BEAE-30F00EBF12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50.5</c:v>
                </c:pt>
                <c:pt idx="1">
                  <c:v>51.32</c:v>
                </c:pt>
                <c:pt idx="2">
                  <c:v>53.19</c:v>
                </c:pt>
                <c:pt idx="3">
                  <c:v>60.14</c:v>
                </c:pt>
                <c:pt idx="4">
                  <c:v>65.569999999999993</c:v>
                </c:pt>
              </c:numCache>
            </c:numRef>
          </c:val>
          <c:extLst>
            <c:ext xmlns:c16="http://schemas.microsoft.com/office/drawing/2014/chart" uri="{C3380CC4-5D6E-409C-BE32-E72D297353CC}">
              <c16:uniqueId val="{00000000-7B9B-4CED-8B42-8DC7C67874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84.84</c:v>
                </c:pt>
                <c:pt idx="2">
                  <c:v>84.86</c:v>
                </c:pt>
                <c:pt idx="3">
                  <c:v>84.98</c:v>
                </c:pt>
                <c:pt idx="4">
                  <c:v>84.7</c:v>
                </c:pt>
              </c:numCache>
            </c:numRef>
          </c:val>
          <c:smooth val="0"/>
          <c:extLst>
            <c:ext xmlns:c16="http://schemas.microsoft.com/office/drawing/2014/chart" uri="{C3380CC4-5D6E-409C-BE32-E72D297353CC}">
              <c16:uniqueId val="{00000001-7B9B-4CED-8B42-8DC7C67874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100.08</c:v>
                </c:pt>
                <c:pt idx="1">
                  <c:v>100.04</c:v>
                </c:pt>
                <c:pt idx="2">
                  <c:v>100</c:v>
                </c:pt>
                <c:pt idx="3">
                  <c:v>100</c:v>
                </c:pt>
                <c:pt idx="4">
                  <c:v>100</c:v>
                </c:pt>
              </c:numCache>
            </c:numRef>
          </c:val>
          <c:extLst>
            <c:ext xmlns:c16="http://schemas.microsoft.com/office/drawing/2014/chart" uri="{C3380CC4-5D6E-409C-BE32-E72D297353CC}">
              <c16:uniqueId val="{00000000-901E-48DC-8F1B-8BA2184561D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1E-48DC-8F1B-8BA2184561D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C1-47B3-8253-69F63CD7A9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C1-47B3-8253-69F63CD7A9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C4-4C0B-849B-A063221247F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C4-4C0B-849B-A063221247F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5A-4FB9-9FCF-2A3125F4672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5A-4FB9-9FCF-2A3125F4672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E4-4D31-859D-DF3BA0D00BB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E4-4D31-859D-DF3BA0D00BB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quot;-&quot;">
                  <c:v>473.27</c:v>
                </c:pt>
                <c:pt idx="4" formatCode="#,##0.00;&quot;△&quot;#,##0.00;&quot;-&quot;">
                  <c:v>385.6</c:v>
                </c:pt>
              </c:numCache>
            </c:numRef>
          </c:val>
          <c:extLst>
            <c:ext xmlns:c16="http://schemas.microsoft.com/office/drawing/2014/chart" uri="{C3380CC4-5D6E-409C-BE32-E72D297353CC}">
              <c16:uniqueId val="{00000000-EB73-4BEA-B58A-A1AC00C0BBC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855.8</c:v>
                </c:pt>
                <c:pt idx="2">
                  <c:v>789.46</c:v>
                </c:pt>
                <c:pt idx="3">
                  <c:v>826.83</c:v>
                </c:pt>
                <c:pt idx="4">
                  <c:v>867.83</c:v>
                </c:pt>
              </c:numCache>
            </c:numRef>
          </c:val>
          <c:smooth val="0"/>
          <c:extLst>
            <c:ext xmlns:c16="http://schemas.microsoft.com/office/drawing/2014/chart" uri="{C3380CC4-5D6E-409C-BE32-E72D297353CC}">
              <c16:uniqueId val="{00000001-EB73-4BEA-B58A-A1AC00C0BBC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79.430000000000007</c:v>
                </c:pt>
                <c:pt idx="1">
                  <c:v>66.17</c:v>
                </c:pt>
                <c:pt idx="2">
                  <c:v>74.8</c:v>
                </c:pt>
                <c:pt idx="3">
                  <c:v>75.55</c:v>
                </c:pt>
                <c:pt idx="4">
                  <c:v>57.24</c:v>
                </c:pt>
              </c:numCache>
            </c:numRef>
          </c:val>
          <c:extLst>
            <c:ext xmlns:c16="http://schemas.microsoft.com/office/drawing/2014/chart" uri="{C3380CC4-5D6E-409C-BE32-E72D297353CC}">
              <c16:uniqueId val="{00000000-8E93-4308-87C4-A21EFBBEE2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59.8</c:v>
                </c:pt>
                <c:pt idx="2">
                  <c:v>57.77</c:v>
                </c:pt>
                <c:pt idx="3">
                  <c:v>57.31</c:v>
                </c:pt>
                <c:pt idx="4">
                  <c:v>57.08</c:v>
                </c:pt>
              </c:numCache>
            </c:numRef>
          </c:val>
          <c:smooth val="0"/>
          <c:extLst>
            <c:ext xmlns:c16="http://schemas.microsoft.com/office/drawing/2014/chart" uri="{C3380CC4-5D6E-409C-BE32-E72D297353CC}">
              <c16:uniqueId val="{00000001-8E93-4308-87C4-A21EFBBEE2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82.02</c:v>
                </c:pt>
                <c:pt idx="1">
                  <c:v>102.19</c:v>
                </c:pt>
                <c:pt idx="2">
                  <c:v>90.89</c:v>
                </c:pt>
                <c:pt idx="3">
                  <c:v>97.47</c:v>
                </c:pt>
                <c:pt idx="4">
                  <c:v>131.08000000000001</c:v>
                </c:pt>
              </c:numCache>
            </c:numRef>
          </c:val>
          <c:extLst>
            <c:ext xmlns:c16="http://schemas.microsoft.com/office/drawing/2014/chart" uri="{C3380CC4-5D6E-409C-BE32-E72D297353CC}">
              <c16:uniqueId val="{00000000-2DD0-4DBF-9FAC-9B005EF38A8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263.76</c:v>
                </c:pt>
                <c:pt idx="2">
                  <c:v>274.35000000000002</c:v>
                </c:pt>
                <c:pt idx="3">
                  <c:v>273.52</c:v>
                </c:pt>
                <c:pt idx="4">
                  <c:v>274.99</c:v>
                </c:pt>
              </c:numCache>
            </c:numRef>
          </c:val>
          <c:smooth val="0"/>
          <c:extLst>
            <c:ext xmlns:c16="http://schemas.microsoft.com/office/drawing/2014/chart" uri="{C3380CC4-5D6E-409C-BE32-E72D297353CC}">
              <c16:uniqueId val="{00000001-2DD0-4DBF-9FAC-9B005EF38A8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G1" zoomScale="80" zoomScaleNormal="8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沖縄県　久米島町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7694</v>
      </c>
      <c r="AM8" s="69"/>
      <c r="AN8" s="69"/>
      <c r="AO8" s="69"/>
      <c r="AP8" s="69"/>
      <c r="AQ8" s="69"/>
      <c r="AR8" s="69"/>
      <c r="AS8" s="69"/>
      <c r="AT8" s="68">
        <f>データ!T6</f>
        <v>63.65</v>
      </c>
      <c r="AU8" s="68"/>
      <c r="AV8" s="68"/>
      <c r="AW8" s="68"/>
      <c r="AX8" s="68"/>
      <c r="AY8" s="68"/>
      <c r="AZ8" s="68"/>
      <c r="BA8" s="68"/>
      <c r="BB8" s="68">
        <f>データ!U6</f>
        <v>120.88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5.18</v>
      </c>
      <c r="Q10" s="68"/>
      <c r="R10" s="68"/>
      <c r="S10" s="68"/>
      <c r="T10" s="68"/>
      <c r="U10" s="68"/>
      <c r="V10" s="68"/>
      <c r="W10" s="68">
        <f>データ!Q6</f>
        <v>88.58</v>
      </c>
      <c r="X10" s="68"/>
      <c r="Y10" s="68"/>
      <c r="Z10" s="68"/>
      <c r="AA10" s="68"/>
      <c r="AB10" s="68"/>
      <c r="AC10" s="68"/>
      <c r="AD10" s="69">
        <f>データ!R6</f>
        <v>1513</v>
      </c>
      <c r="AE10" s="69"/>
      <c r="AF10" s="69"/>
      <c r="AG10" s="69"/>
      <c r="AH10" s="69"/>
      <c r="AI10" s="69"/>
      <c r="AJ10" s="69"/>
      <c r="AK10" s="2"/>
      <c r="AL10" s="69">
        <f>データ!V6</f>
        <v>395</v>
      </c>
      <c r="AM10" s="69"/>
      <c r="AN10" s="69"/>
      <c r="AO10" s="69"/>
      <c r="AP10" s="69"/>
      <c r="AQ10" s="69"/>
      <c r="AR10" s="69"/>
      <c r="AS10" s="69"/>
      <c r="AT10" s="68">
        <f>データ!W6</f>
        <v>0.31</v>
      </c>
      <c r="AU10" s="68"/>
      <c r="AV10" s="68"/>
      <c r="AW10" s="68"/>
      <c r="AX10" s="68"/>
      <c r="AY10" s="68"/>
      <c r="AZ10" s="68"/>
      <c r="BA10" s="68"/>
      <c r="BB10" s="68">
        <f>データ!X6</f>
        <v>1274.19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ZnYQ2CpjkZ9CyZxYQQJoHOuhRe4kzYKIL+aI4QtJbWIFCmmt1QYjUCX84DOsLZHQB3Os/s30C5pAQZCzVXH47w==" saltValue="9vJoJjMBDMvHVag/Bj+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473618</v>
      </c>
      <c r="D6" s="33">
        <f t="shared" si="3"/>
        <v>47</v>
      </c>
      <c r="E6" s="33">
        <f t="shared" si="3"/>
        <v>17</v>
      </c>
      <c r="F6" s="33">
        <f t="shared" si="3"/>
        <v>5</v>
      </c>
      <c r="G6" s="33">
        <f t="shared" si="3"/>
        <v>0</v>
      </c>
      <c r="H6" s="33" t="str">
        <f t="shared" si="3"/>
        <v>沖縄県　久米島町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5.18</v>
      </c>
      <c r="Q6" s="34">
        <f t="shared" si="3"/>
        <v>88.58</v>
      </c>
      <c r="R6" s="34">
        <f t="shared" si="3"/>
        <v>1513</v>
      </c>
      <c r="S6" s="34">
        <f t="shared" si="3"/>
        <v>7694</v>
      </c>
      <c r="T6" s="34">
        <f t="shared" si="3"/>
        <v>63.65</v>
      </c>
      <c r="U6" s="34">
        <f t="shared" si="3"/>
        <v>120.88</v>
      </c>
      <c r="V6" s="34">
        <f t="shared" si="3"/>
        <v>395</v>
      </c>
      <c r="W6" s="34">
        <f t="shared" si="3"/>
        <v>0.31</v>
      </c>
      <c r="X6" s="34">
        <f t="shared" si="3"/>
        <v>1274.19</v>
      </c>
      <c r="Y6" s="35">
        <f>IF(Y7="",NA(),Y7)</f>
        <v>100.08</v>
      </c>
      <c r="Z6" s="35">
        <f t="shared" ref="Z6:AH6" si="4">IF(Z7="",NA(),Z7)</f>
        <v>100.04</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473.27</v>
      </c>
      <c r="BJ6" s="35">
        <f t="shared" si="7"/>
        <v>385.6</v>
      </c>
      <c r="BK6" s="35">
        <f t="shared" si="7"/>
        <v>1051.43</v>
      </c>
      <c r="BL6" s="35">
        <f t="shared" si="7"/>
        <v>855.8</v>
      </c>
      <c r="BM6" s="35">
        <f t="shared" si="7"/>
        <v>789.46</v>
      </c>
      <c r="BN6" s="35">
        <f t="shared" si="7"/>
        <v>826.83</v>
      </c>
      <c r="BO6" s="35">
        <f t="shared" si="7"/>
        <v>867.83</v>
      </c>
      <c r="BP6" s="34" t="str">
        <f>IF(BP7="","",IF(BP7="-","【-】","【"&amp;SUBSTITUTE(TEXT(BP7,"#,##0.00"),"-","△")&amp;"】"))</f>
        <v>【832.52】</v>
      </c>
      <c r="BQ6" s="35">
        <f>IF(BQ7="",NA(),BQ7)</f>
        <v>79.430000000000007</v>
      </c>
      <c r="BR6" s="35">
        <f t="shared" ref="BR6:BZ6" si="8">IF(BR7="",NA(),BR7)</f>
        <v>66.17</v>
      </c>
      <c r="BS6" s="35">
        <f t="shared" si="8"/>
        <v>74.8</v>
      </c>
      <c r="BT6" s="35">
        <f t="shared" si="8"/>
        <v>75.55</v>
      </c>
      <c r="BU6" s="35">
        <f t="shared" si="8"/>
        <v>57.24</v>
      </c>
      <c r="BV6" s="35">
        <f t="shared" si="8"/>
        <v>40.06</v>
      </c>
      <c r="BW6" s="35">
        <f t="shared" si="8"/>
        <v>59.8</v>
      </c>
      <c r="BX6" s="35">
        <f t="shared" si="8"/>
        <v>57.77</v>
      </c>
      <c r="BY6" s="35">
        <f t="shared" si="8"/>
        <v>57.31</v>
      </c>
      <c r="BZ6" s="35">
        <f t="shared" si="8"/>
        <v>57.08</v>
      </c>
      <c r="CA6" s="34" t="str">
        <f>IF(CA7="","",IF(CA7="-","【-】","【"&amp;SUBSTITUTE(TEXT(CA7,"#,##0.00"),"-","△")&amp;"】"))</f>
        <v>【60.94】</v>
      </c>
      <c r="CB6" s="35">
        <f>IF(CB7="",NA(),CB7)</f>
        <v>82.02</v>
      </c>
      <c r="CC6" s="35">
        <f t="shared" ref="CC6:CK6" si="9">IF(CC7="",NA(),CC7)</f>
        <v>102.19</v>
      </c>
      <c r="CD6" s="35">
        <f t="shared" si="9"/>
        <v>90.89</v>
      </c>
      <c r="CE6" s="35">
        <f t="shared" si="9"/>
        <v>97.47</v>
      </c>
      <c r="CF6" s="35">
        <f t="shared" si="9"/>
        <v>131.08000000000001</v>
      </c>
      <c r="CG6" s="35">
        <f t="shared" si="9"/>
        <v>355.22</v>
      </c>
      <c r="CH6" s="35">
        <f t="shared" si="9"/>
        <v>263.76</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t="str">
        <f t="shared" si="10"/>
        <v>-</v>
      </c>
      <c r="CP6" s="35" t="str">
        <f t="shared" si="10"/>
        <v>-</v>
      </c>
      <c r="CQ6" s="35" t="str">
        <f t="shared" si="10"/>
        <v>-</v>
      </c>
      <c r="CR6" s="35">
        <f t="shared" si="10"/>
        <v>42.84</v>
      </c>
      <c r="CS6" s="35">
        <f t="shared" si="10"/>
        <v>51.75</v>
      </c>
      <c r="CT6" s="35">
        <f t="shared" si="10"/>
        <v>50.68</v>
      </c>
      <c r="CU6" s="35">
        <f t="shared" si="10"/>
        <v>50.14</v>
      </c>
      <c r="CV6" s="35">
        <f t="shared" si="10"/>
        <v>54.83</v>
      </c>
      <c r="CW6" s="34" t="str">
        <f>IF(CW7="","",IF(CW7="-","【-】","【"&amp;SUBSTITUTE(TEXT(CW7,"#,##0.00"),"-","△")&amp;"】"))</f>
        <v>【54.84】</v>
      </c>
      <c r="CX6" s="35">
        <f>IF(CX7="",NA(),CX7)</f>
        <v>50.5</v>
      </c>
      <c r="CY6" s="35">
        <f t="shared" ref="CY6:DG6" si="11">IF(CY7="",NA(),CY7)</f>
        <v>51.32</v>
      </c>
      <c r="CZ6" s="35">
        <f t="shared" si="11"/>
        <v>53.19</v>
      </c>
      <c r="DA6" s="35">
        <f t="shared" si="11"/>
        <v>60.14</v>
      </c>
      <c r="DB6" s="35">
        <f t="shared" si="11"/>
        <v>65.569999999999993</v>
      </c>
      <c r="DC6" s="35">
        <f t="shared" si="11"/>
        <v>66.3</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473618</v>
      </c>
      <c r="D7" s="37">
        <v>47</v>
      </c>
      <c r="E7" s="37">
        <v>17</v>
      </c>
      <c r="F7" s="37">
        <v>5</v>
      </c>
      <c r="G7" s="37">
        <v>0</v>
      </c>
      <c r="H7" s="37" t="s">
        <v>98</v>
      </c>
      <c r="I7" s="37" t="s">
        <v>99</v>
      </c>
      <c r="J7" s="37" t="s">
        <v>100</v>
      </c>
      <c r="K7" s="37" t="s">
        <v>101</v>
      </c>
      <c r="L7" s="37" t="s">
        <v>102</v>
      </c>
      <c r="M7" s="37" t="s">
        <v>103</v>
      </c>
      <c r="N7" s="38" t="s">
        <v>104</v>
      </c>
      <c r="O7" s="38" t="s">
        <v>105</v>
      </c>
      <c r="P7" s="38">
        <v>5.18</v>
      </c>
      <c r="Q7" s="38">
        <v>88.58</v>
      </c>
      <c r="R7" s="38">
        <v>1513</v>
      </c>
      <c r="S7" s="38">
        <v>7694</v>
      </c>
      <c r="T7" s="38">
        <v>63.65</v>
      </c>
      <c r="U7" s="38">
        <v>120.88</v>
      </c>
      <c r="V7" s="38">
        <v>395</v>
      </c>
      <c r="W7" s="38">
        <v>0.31</v>
      </c>
      <c r="X7" s="38">
        <v>1274.19</v>
      </c>
      <c r="Y7" s="38">
        <v>100.08</v>
      </c>
      <c r="Z7" s="38">
        <v>100.04</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473.27</v>
      </c>
      <c r="BJ7" s="38">
        <v>385.6</v>
      </c>
      <c r="BK7" s="38">
        <v>1051.43</v>
      </c>
      <c r="BL7" s="38">
        <v>855.8</v>
      </c>
      <c r="BM7" s="38">
        <v>789.46</v>
      </c>
      <c r="BN7" s="38">
        <v>826.83</v>
      </c>
      <c r="BO7" s="38">
        <v>867.83</v>
      </c>
      <c r="BP7" s="38">
        <v>832.52</v>
      </c>
      <c r="BQ7" s="38">
        <v>79.430000000000007</v>
      </c>
      <c r="BR7" s="38">
        <v>66.17</v>
      </c>
      <c r="BS7" s="38">
        <v>74.8</v>
      </c>
      <c r="BT7" s="38">
        <v>75.55</v>
      </c>
      <c r="BU7" s="38">
        <v>57.24</v>
      </c>
      <c r="BV7" s="38">
        <v>40.06</v>
      </c>
      <c r="BW7" s="38">
        <v>59.8</v>
      </c>
      <c r="BX7" s="38">
        <v>57.77</v>
      </c>
      <c r="BY7" s="38">
        <v>57.31</v>
      </c>
      <c r="BZ7" s="38">
        <v>57.08</v>
      </c>
      <c r="CA7" s="38">
        <v>60.94</v>
      </c>
      <c r="CB7" s="38">
        <v>82.02</v>
      </c>
      <c r="CC7" s="38">
        <v>102.19</v>
      </c>
      <c r="CD7" s="38">
        <v>90.89</v>
      </c>
      <c r="CE7" s="38">
        <v>97.47</v>
      </c>
      <c r="CF7" s="38">
        <v>131.08000000000001</v>
      </c>
      <c r="CG7" s="38">
        <v>355.22</v>
      </c>
      <c r="CH7" s="38">
        <v>263.76</v>
      </c>
      <c r="CI7" s="38">
        <v>274.35000000000002</v>
      </c>
      <c r="CJ7" s="38">
        <v>273.52</v>
      </c>
      <c r="CK7" s="38">
        <v>274.99</v>
      </c>
      <c r="CL7" s="38">
        <v>253.04</v>
      </c>
      <c r="CM7" s="38" t="s">
        <v>104</v>
      </c>
      <c r="CN7" s="38" t="s">
        <v>104</v>
      </c>
      <c r="CO7" s="38" t="s">
        <v>104</v>
      </c>
      <c r="CP7" s="38" t="s">
        <v>104</v>
      </c>
      <c r="CQ7" s="38" t="s">
        <v>104</v>
      </c>
      <c r="CR7" s="38">
        <v>42.84</v>
      </c>
      <c r="CS7" s="38">
        <v>51.75</v>
      </c>
      <c r="CT7" s="38">
        <v>50.68</v>
      </c>
      <c r="CU7" s="38">
        <v>50.14</v>
      </c>
      <c r="CV7" s="38">
        <v>54.83</v>
      </c>
      <c r="CW7" s="38">
        <v>54.84</v>
      </c>
      <c r="CX7" s="38">
        <v>50.5</v>
      </c>
      <c r="CY7" s="38">
        <v>51.32</v>
      </c>
      <c r="CZ7" s="38">
        <v>53.19</v>
      </c>
      <c r="DA7" s="38">
        <v>60.14</v>
      </c>
      <c r="DB7" s="38">
        <v>65.569999999999993</v>
      </c>
      <c r="DC7" s="38">
        <v>66.3</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比嘉学</cp:lastModifiedBy>
  <cp:lastPrinted>2022-01-24T04:12:29Z</cp:lastPrinted>
  <dcterms:created xsi:type="dcterms:W3CDTF">2021-12-03T08:04:12Z</dcterms:created>
  <dcterms:modified xsi:type="dcterms:W3CDTF">2022-01-24T04:12:36Z</dcterms:modified>
  <cp:category/>
</cp:coreProperties>
</file>