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ser\Desktop\経営比較分析表\"/>
    </mc:Choice>
  </mc:AlternateContent>
  <xr:revisionPtr revIDLastSave="0" documentId="13_ncr:1_{D75540E9-041C-4FCC-8077-4760CD77EA16}" xr6:coauthVersionLast="36" xr6:coauthVersionMax="45" xr10:uidLastSave="{00000000-0000-0000-0000-000000000000}"/>
  <workbookProtection workbookAlgorithmName="SHA-512" workbookHashValue="3XpAUOsTJvhYRIsSnOOmqCD3XB76RiIOobW/qpo11mhp8nggTRTScHZg2mgnAJQNm2t0YELEQiz/MoOMLbuEcA==" workbookSaltValue="IGfBa0Ug9n/bWitoUQJ3fw==" workbookSpinCount="100000" lockStructure="1"/>
  <bookViews>
    <workbookView xWindow="0" yWindow="0" windowWidth="21600" windowHeight="90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BB8" i="4" s="1"/>
  <c r="T6" i="5"/>
  <c r="AT8" i="4" s="1"/>
  <c r="S6" i="5"/>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6" i="4"/>
  <c r="E86" i="4"/>
  <c r="AL8" i="4"/>
  <c r="P8" i="4"/>
  <c r="I8"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<sst xmlns="http://schemas.openxmlformats.org/spreadsheetml/2006/main" count="236" uniqueCount="121">
  <si>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</si>
  <si>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</si>
  <si>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</si>
  <si>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</si>
  <si>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</si>
  <si>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</si>
  <si>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</si>
  <si>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</si>
  <si>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</si>
  <si>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</si>
  <si>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</si>
  <si>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</si>
  <si>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</si>
  <si>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</si>
  <si>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</si>
  <si>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</si>
  <si>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</si>
  <si>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</si>
  <si>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</si>
  <si>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</si>
  <si>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</si>
  <si>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</si>
  <si>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</si>
  <si>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</si>
  <si>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</si>
  <si>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</si>
  <si>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</si>
  <si>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</si>
  <si>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</si>
  <si>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</si>
  <si>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</si>
  <si>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</si>
  <si>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</si>
  <si>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</si>
  <si>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</si>
  <si>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</si>
  <si>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</si>
  <si>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</si>
  <si>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</si>
  <si>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</si>
  <si>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</si>
  <si>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</si>
  <si>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</si>
  <si>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</si>
  <si>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</si>
  <si>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</si>
  <si>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</si>
  <si>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</si>
  <si>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</si>
  <si>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</si>
  <si>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</si>
  <si>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</si>
  <si>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</si>
  <si>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</si>
  <si>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</si>
  <si>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</si>
  <si>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</si>
  <si>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</si>
  <si>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</si>
  <si>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</si>
  <si>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</si>
  <si>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</si>
  <si>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</si>
  <si>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</si>
  <si>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</si>
  <si>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</si>
  <si>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</si>
  <si>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</si>
  <si>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</si>
  <si>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</si>
  <si>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</si>
  <si>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</si>
  <si>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</si>
  <si>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</si>
  <si>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</si>
  <si>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</si>
  <si>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</si>
  <si>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</si>
  <si>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</si>
  <si>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</si>
  <si>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</si>
  <si>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</si>
  <si>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</si>
  <si>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</si>
  <si>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</si>
  <si>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</si>
  <si>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</si>
  <si>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</si>
  <si>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</si>
  <si>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</si>
  <si>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</si>
  <si>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</si>
  <si>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</si>
  <si>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</si>
  <si>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</si>
  <si>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</si>
  <si>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</si>
  <si>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</si>
  <si>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</si>
  <si>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伊平屋村</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</si>
  <si>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</si>
  <si>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</si>
  <si>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</si>
  <si>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</si>
  <si>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</si>
  <si>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</si>
  <si>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</si>
  <si>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</si>
  <si>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</si>
  <si>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</si>
  <si>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</si>
  <si>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</si>
  <si>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</si>
  <si>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</si>
  <si>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</si>
  <si>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</si>
  <si>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</si>
  <si>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</si>
  <si>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機能強化事業により、施設の対策を図ることができ一部の管渠更新を図っているが、不明水の流入等が依然としてあることから更新計画を行っていく必要がある。
また、継続し管路の清掃等を行い維持管理に努める。</t>
    <rPh sb="10" eb="12">
      <t>シセツ</t>
    </rPh>
    <rPh sb="13" eb="15">
      <t>タイサク</t>
    </rPh>
    <rPh sb="16" eb="17">
      <t>ハカ</t>
    </rPh>
    <rPh sb="23" eb="25">
      <t>イチブ</t>
    </rPh>
    <rPh sb="26" eb="27">
      <t>カン</t>
    </rPh>
    <rPh sb="27" eb="28">
      <t>キョ</t>
    </rPh>
    <rPh sb="28" eb="30">
      <t>コウシン</t>
    </rPh>
    <rPh sb="31" eb="32">
      <t>ハカ</t>
    </rPh>
    <rPh sb="38" eb="40">
      <t>フメイ</t>
    </rPh>
    <rPh sb="40" eb="41">
      <t>スイ</t>
    </rPh>
    <rPh sb="42" eb="44">
      <t>リュウニュウ</t>
    </rPh>
    <rPh sb="44" eb="45">
      <t>トウ</t>
    </rPh>
    <rPh sb="46" eb="48">
      <t>イゼン</t>
    </rPh>
    <rPh sb="57" eb="59">
      <t>コウシン</t>
    </rPh>
    <rPh sb="59" eb="61">
      <t>ケイカク</t>
    </rPh>
    <rPh sb="62" eb="63">
      <t>オコナ</t>
    </rPh>
    <rPh sb="67" eb="69">
      <t>ヒツヨウ</t>
    </rPh>
    <rPh sb="77" eb="79">
      <t>ケイゾク</t>
    </rPh>
    <phoneticPr fontId="4"/>
  </si>
  <si>
    <t>施設の処理能力の改善図られたが、不明水の流入等が依然としてあるため、管渠改善を計画する必要がある。
実施した事業に伴う地方債の増加があるため、今後の料金設定や維持管理に関して計画を見直す必要がある。</t>
    <rPh sb="3" eb="5">
      <t>ショリ</t>
    </rPh>
    <rPh sb="5" eb="7">
      <t>ノウリョク</t>
    </rPh>
    <rPh sb="8" eb="10">
      <t>カイゼン</t>
    </rPh>
    <rPh sb="10" eb="11">
      <t>ハカ</t>
    </rPh>
    <rPh sb="16" eb="18">
      <t>フメイ</t>
    </rPh>
    <rPh sb="18" eb="19">
      <t>スイ</t>
    </rPh>
    <rPh sb="20" eb="22">
      <t>リュウニュウ</t>
    </rPh>
    <rPh sb="22" eb="23">
      <t>トウ</t>
    </rPh>
    <rPh sb="24" eb="26">
      <t>イゼン</t>
    </rPh>
    <rPh sb="34" eb="36">
      <t>カンキョ</t>
    </rPh>
    <rPh sb="36" eb="38">
      <t>カイゼン</t>
    </rPh>
    <rPh sb="39" eb="41">
      <t>ケイカク</t>
    </rPh>
    <rPh sb="43" eb="45">
      <t>ヒツヨウ</t>
    </rPh>
    <rPh sb="50" eb="52">
      <t>ジッシ</t>
    </rPh>
    <rPh sb="54" eb="56">
      <t>ジギョウ</t>
    </rPh>
    <rPh sb="57" eb="58">
      <t>トモナ</t>
    </rPh>
    <rPh sb="90" eb="92">
      <t>ミナオ</t>
    </rPh>
    <phoneticPr fontId="4"/>
  </si>
  <si>
    <t>①収益的収支率
　昨年度より上回っている。今後も使用料の徴収率や維持管理費のコスト削減に努める必要がある。
④企業債残高対事業規模比率
　施設機能強化事業を実施しており、今後も地方債の償還により増加が見込まれる。
⑤経費回収率
　類似団体平均値を上回っているが、100％には届いておらず、徴収月間等を定め、料金回収強化に努めるようにする。
⑥汚水処理原価
　低水準に抑えることができているが、地方償還額の増加が見込まれるため、原価の維持及び低減に務める。
⑦施設利用率
　機能強化による施設の更新を行ったことにより、処理機能等の改善ができたため、利用率が向上している。今後も施設の維持管理や効率化を図るよう努める。
⑧水洗化率
　平均値を上回っているが100％には達していないため、使用料の徴収強化や不明水等の対策を考えなければならない。</t>
    <rPh sb="14" eb="15">
      <t>ウエ</t>
    </rPh>
    <rPh sb="21" eb="23">
      <t>コンゴ</t>
    </rPh>
    <rPh sb="125" eb="127">
      <t>ウワマワ</t>
    </rPh>
    <rPh sb="139" eb="140">
      <t>トド</t>
    </rPh>
    <rPh sb="182" eb="185">
      <t>テイスイジュン</t>
    </rPh>
    <rPh sb="186" eb="187">
      <t>オサ</t>
    </rPh>
    <rPh sb="208" eb="210">
      <t>ミコ</t>
    </rPh>
    <rPh sb="216" eb="218">
      <t>ゲンカ</t>
    </rPh>
    <rPh sb="219" eb="221">
      <t>イジ</t>
    </rPh>
    <rPh sb="221" eb="222">
      <t>オヨ</t>
    </rPh>
    <rPh sb="226" eb="227">
      <t>ツト</t>
    </rPh>
    <rPh sb="240" eb="242">
      <t>キノウ</t>
    </rPh>
    <rPh sb="242" eb="244">
      <t>キョウカ</t>
    </rPh>
    <rPh sb="247" eb="249">
      <t>シセツ</t>
    </rPh>
    <rPh sb="250" eb="252">
      <t>コウシン</t>
    </rPh>
    <rPh sb="253" eb="254">
      <t>オコナ</t>
    </rPh>
    <rPh sb="262" eb="264">
      <t>ショリ</t>
    </rPh>
    <rPh sb="264" eb="266">
      <t>キノウ</t>
    </rPh>
    <rPh sb="266" eb="267">
      <t>トウ</t>
    </rPh>
    <rPh sb="268" eb="270">
      <t>カイゼン</t>
    </rPh>
    <rPh sb="277" eb="280">
      <t>リヨウリツ</t>
    </rPh>
    <rPh sb="281" eb="283">
      <t>コウジョウ</t>
    </rPh>
    <rPh sb="288" eb="290">
      <t>コンゴ</t>
    </rPh>
    <rPh sb="291" eb="293">
      <t>シセツ</t>
    </rPh>
    <rPh sb="294" eb="296">
      <t>イジ</t>
    </rPh>
    <rPh sb="296" eb="298">
      <t>カンリ</t>
    </rPh>
    <rPh sb="299" eb="302">
      <t>コウリツカ</t>
    </rPh>
    <rPh sb="303" eb="304">
      <t>ハカ</t>
    </rPh>
    <rPh sb="307" eb="308">
      <t>ツト</t>
    </rPh>
    <rPh sb="352" eb="354">
      <t>キョウカ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</si>
</sst>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5E-4BC9-A23A-9F85368BC7D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185E-4BC9-A23A-9F85368BC7D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50.64</c:v>
                </c:pt>
                <c:pt idx="1">
                  <c:v>49.36</c:v>
                </c:pt>
                <c:pt idx="2">
                  <c:v>52.3</c:v>
                </c:pt>
                <c:pt idx="3">
                  <c:v>48.25</c:v>
                </c:pt>
                <c:pt idx="4">
                  <c:v>68.69</c:v>
                </c:pt>
              </c:numCache>
            </c:numRef>
          </c:val>
          <c:extLst>
            <c:ext xmlns:c16="http://schemas.microsoft.com/office/drawing/2014/chart" uri="{C3380CC4-5D6E-409C-BE32-E72D297353CC}">
              <c16:uniqueId val="{00000000-8CAC-44C2-A031-27079202EBF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CAC-44C2-A031-27079202EBF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95.51</c:v>
                </c:pt>
                <c:pt idx="1">
                  <c:v>95.51</c:v>
                </c:pt>
                <c:pt idx="2">
                  <c:v>96.78</c:v>
                </c:pt>
                <c:pt idx="3">
                  <c:v>94.36</c:v>
                </c:pt>
                <c:pt idx="4">
                  <c:v>95.01</c:v>
                </c:pt>
              </c:numCache>
            </c:numRef>
          </c:val>
          <c:extLst>
            <c:ext xmlns:c16="http://schemas.microsoft.com/office/drawing/2014/chart" uri="{C3380CC4-5D6E-409C-BE32-E72D297353CC}">
              <c16:uniqueId val="{00000000-ACDE-463C-87D4-80A4179366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ACDE-463C-87D4-80A4179366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65.61</c:v>
                </c:pt>
                <c:pt idx="1">
                  <c:v>79.8</c:v>
                </c:pt>
                <c:pt idx="2">
                  <c:v>74.27</c:v>
                </c:pt>
                <c:pt idx="3">
                  <c:v>68.06</c:v>
                </c:pt>
                <c:pt idx="4">
                  <c:v>77.58</c:v>
                </c:pt>
              </c:numCache>
            </c:numRef>
          </c:val>
          <c:extLst>
            <c:ext xmlns:c16="http://schemas.microsoft.com/office/drawing/2014/chart" uri="{C3380CC4-5D6E-409C-BE32-E72D297353CC}">
              <c16:uniqueId val="{00000000-63F0-4F8A-8A54-A5250B6B0EA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F0-4F8A-8A54-A5250B6B0EA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BD-4ACB-A8F3-CD440243C61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D-4ACB-A8F3-CD440243C61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B6-43E4-8743-BA354CC8448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B6-43E4-8743-BA354CC8448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7E-4D04-BE78-F5FFA4E369D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7E-4D04-BE78-F5FFA4E369D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DA-4383-B2A0-7B3BCA27B4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A-4383-B2A0-7B3BCA27B4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503.34</c:v>
                </c:pt>
                <c:pt idx="1">
                  <c:v>1152.0999999999999</c:v>
                </c:pt>
                <c:pt idx="2">
                  <c:v>1436.34</c:v>
                </c:pt>
                <c:pt idx="3">
                  <c:v>1233.19</c:v>
                </c:pt>
                <c:pt idx="4">
                  <c:v>1577.83</c:v>
                </c:pt>
              </c:numCache>
            </c:numRef>
          </c:val>
          <c:extLst>
            <c:ext xmlns:c16="http://schemas.microsoft.com/office/drawing/2014/chart" uri="{C3380CC4-5D6E-409C-BE32-E72D297353CC}">
              <c16:uniqueId val="{00000000-191E-4A1B-B56F-62E8DA18A82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191E-4A1B-B56F-62E8DA18A825}"/>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46.34</c:v>
                </c:pt>
                <c:pt idx="1">
                  <c:v>63.65</c:v>
                </c:pt>
                <c:pt idx="2">
                  <c:v>56.16</c:v>
                </c:pt>
                <c:pt idx="3">
                  <c:v>48.71</c:v>
                </c:pt>
                <c:pt idx="4">
                  <c:v>59.88</c:v>
                </c:pt>
              </c:numCache>
            </c:numRef>
          </c:val>
          <c:extLst>
            <c:ext xmlns:c16="http://schemas.microsoft.com/office/drawing/2014/chart" uri="{C3380CC4-5D6E-409C-BE32-E72D297353CC}">
              <c16:uniqueId val="{00000000-EFE4-41FD-AAA9-A278CA75A1E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FE4-41FD-AAA9-A278CA75A1E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264.89999999999998</c:v>
                </c:pt>
                <c:pt idx="1">
                  <c:v>205.44</c:v>
                </c:pt>
                <c:pt idx="2">
                  <c:v>211.3</c:v>
                </c:pt>
                <c:pt idx="3">
                  <c:v>282.75</c:v>
                </c:pt>
                <c:pt idx="4">
                  <c:v>247.03</c:v>
                </c:pt>
              </c:numCache>
            </c:numRef>
          </c:val>
          <c:extLst>
            <c:ext xmlns:c16="http://schemas.microsoft.com/office/drawing/2014/chart" uri="{C3380CC4-5D6E-409C-BE32-E72D297353CC}">
              <c16:uniqueId val="{00000000-C022-4AC0-950C-E200A91E2A8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C022-4AC0-950C-E200A91E2A8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V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伊平屋村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1210</v>
      </c>
      <c r="AM8" s="51"/>
      <c r="AN8" s="51"/>
      <c r="AO8" s="51"/>
      <c r="AP8" s="51"/>
      <c r="AQ8" s="51"/>
      <c r="AR8" s="51"/>
      <c r="AS8" s="51"/>
      <c r="AT8" s="46">
        <f>データ!T6</f>
        <v>21.82</v>
      </c>
      <c r="AU8" s="46"/>
      <c r="AV8" s="46"/>
      <c r="AW8" s="46"/>
      <c r="AX8" s="46"/>
      <c r="AY8" s="46"/>
      <c r="AZ8" s="46"/>
      <c r="BA8" s="46"/>
      <c r="BB8" s="46">
        <f>データ!U6</f>
        <v>55.45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46">
        <f>データ!Q6</f>
        <v>100</v>
      </c>
      <c r="X10" s="46"/>
      <c r="Y10" s="46"/>
      <c r="Z10" s="46"/>
      <c r="AA10" s="46"/>
      <c r="AB10" s="46"/>
      <c r="AC10" s="46"/>
      <c r="AD10" s="51">
        <f>データ!R6</f>
        <v>1991</v>
      </c>
      <c r="AE10" s="51"/>
      <c r="AF10" s="51"/>
      <c r="AG10" s="51"/>
      <c r="AH10" s="51"/>
      <c r="AI10" s="51"/>
      <c r="AJ10" s="51"/>
      <c r="AK10" s="2"/>
      <c r="AL10" s="51">
        <f>データ!V6</f>
        <v>1182</v>
      </c>
      <c r="AM10" s="51"/>
      <c r="AN10" s="51"/>
      <c r="AO10" s="51"/>
      <c r="AP10" s="51"/>
      <c r="AQ10" s="51"/>
      <c r="AR10" s="51"/>
      <c r="AS10" s="51"/>
      <c r="AT10" s="46">
        <f>データ!W6</f>
        <v>0.48</v>
      </c>
      <c r="AU10" s="46"/>
      <c r="AV10" s="46"/>
      <c r="AW10" s="46"/>
      <c r="AX10" s="46"/>
      <c r="AY10" s="46"/>
      <c r="AZ10" s="46"/>
      <c r="BA10" s="46"/>
      <c r="BB10" s="46">
        <f>データ!X6</f>
        <v>2462.5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45</v>
      </c>
      <c r="O86" s="26" t="str">
        <f>データ!EO6</f>
        <v>【0.16】</v>
      </c>
    </row>
  </sheetData>
  <sheetProtection algorithmName="SHA-512" hashValue="+MRuJnW9X6Dd0CYmW0rIo6nTVxhOO2Aa309HNCe5+xTEmzb8Mg7X6pMA0TduwV0yCeB1sbhXAnALIPDnqMX+RA==" saltValue="t1fpEdyjnXYeECZqqoDB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2020</v>
      </c>
      <c r="C6" s="33">
        <f t="shared" ref="C6:X6" si="3">C7</f>
        <v>473596</v>
      </c>
      <c r="D6" s="33">
        <f t="shared" si="3"/>
        <v>47</v>
      </c>
      <c r="E6" s="33">
        <f t="shared" si="3"/>
        <v>17</v>
      </c>
      <c r="F6" s="33">
        <f t="shared" si="3"/>
        <v>5</v>
      </c>
      <c r="G6" s="33">
        <f t="shared" si="3"/>
        <v>0</v>
      </c>
      <c r="H6" s="33" t="str">
        <f t="shared" si="3"/>
        <v>沖縄県　伊平屋村</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100</v>
      </c>
      <c r="Q6" s="34">
        <f t="shared" si="3"/>
        <v>100</v>
      </c>
      <c r="R6" s="34">
        <f t="shared" si="3"/>
        <v>1991</v>
      </c>
      <c r="S6" s="34">
        <f t="shared" si="3"/>
        <v>1210</v>
      </c>
      <c r="T6" s="34">
        <f t="shared" si="3"/>
        <v>21.82</v>
      </c>
      <c r="U6" s="34">
        <f t="shared" si="3"/>
        <v>55.45</v>
      </c>
      <c r="V6" s="34">
        <f t="shared" si="3"/>
        <v>1182</v>
      </c>
      <c r="W6" s="34">
        <f t="shared" si="3"/>
        <v>0.48</v>
      </c>
      <c r="X6" s="34">
        <f t="shared" si="3"/>
        <v>2462.5</v>
      </c>
      <c r="Y6" s="35">
        <f>IF(Y7="",NA(),Y7)</f>
        <v>65.61</v>
      </c>
      <c r="Z6" s="35">
        <f t="shared" ref="Z6:AH6" si="4">IF(Z7="",NA(),Z7)</f>
        <v>79.8</v>
      </c>
      <c r="AA6" s="35">
        <f t="shared" si="4"/>
        <v>74.27</v>
      </c>
      <c r="AB6" s="35">
        <f t="shared" si="4"/>
        <v>68.06</v>
      </c>
      <c r="AC6" s="35">
        <f t="shared" si="4"/>
        <v>77.58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503.34</v>
      </c>
      <c r="BG6" s="35">
        <f t="shared" ref="BG6:BO6" si="7">IF(BG7="",NA(),BG7)</f>
        <v>1152.0999999999999</v>
      </c>
      <c r="BH6" s="35">
        <f t="shared" si="7"/>
        <v>1436.34</v>
      </c>
      <c r="BI6" s="35">
        <f t="shared" si="7"/>
        <v>1233.19</v>
      </c>
      <c r="BJ6" s="35">
        <f t="shared" si="7"/>
        <v>1577.83</v>
      </c>
      <c r="BK6" s="35">
        <f t="shared" si="7"/>
        <v>974.93</v>
      </c>
      <c r="BL6" s="35">
        <f t="shared" si="7"/>
        <v>855.8</v>
      </c>
      <c r="BM6" s="35">
        <f t="shared" si="7"/>
        <v>789.46</v>
      </c>
      <c r="BN6" s="35">
        <f t="shared" si="7"/>
        <v>826.83</v>
      </c>
      <c r="BO6" s="35">
        <f t="shared" si="7"/>
        <v>867.83</v>
      </c>
      <c r="BP6" s="34" t="str">
        <f>IF(BP7="","",IF(BP7="-","【-】","【"&amp;SUBSTITUTE(TEXT(BP7,"#,##0.00"),"-","△")&amp;"】"))</f>
        <v>【832.52】</v>
      </c>
      <c r="BQ6" s="35">
        <f>IF(BQ7="",NA(),BQ7)</f>
        <v>46.34</v>
      </c>
      <c r="BR6" s="35">
        <f t="shared" ref="BR6:BZ6" si="8">IF(BR7="",NA(),BR7)</f>
        <v>63.65</v>
      </c>
      <c r="BS6" s="35">
        <f t="shared" si="8"/>
        <v>56.16</v>
      </c>
      <c r="BT6" s="35">
        <f t="shared" si="8"/>
        <v>48.71</v>
      </c>
      <c r="BU6" s="35">
        <f t="shared" si="8"/>
        <v>59.88</v>
      </c>
      <c r="BV6" s="35">
        <f t="shared" si="8"/>
        <v>55.32</v>
      </c>
      <c r="BW6" s="35">
        <f t="shared" si="8"/>
        <v>59.8</v>
      </c>
      <c r="BX6" s="35">
        <f t="shared" si="8"/>
        <v>57.77</v>
      </c>
      <c r="BY6" s="35">
        <f t="shared" si="8"/>
        <v>57.31</v>
      </c>
      <c r="BZ6" s="35">
        <f t="shared" si="8"/>
        <v>57.08</v>
      </c>
      <c r="CA6" s="34" t="str">
        <f>IF(CA7="","",IF(CA7="-","【-】","【"&amp;SUBSTITUTE(TEXT(CA7,"#,##0.00"),"-","△")&amp;"】"))</f>
        <v>【60.94】</v>
      </c>
      <c r="CB6" s="35">
        <f>IF(CB7="",NA(),CB7)</f>
        <v>264.89999999999998</v>
      </c>
      <c r="CC6" s="35">
        <f t="shared" ref="CC6:CK6" si="9">IF(CC7="",NA(),CC7)</f>
        <v>205.44</v>
      </c>
      <c r="CD6" s="35">
        <f t="shared" si="9"/>
        <v>211.3</v>
      </c>
      <c r="CE6" s="35">
        <f t="shared" si="9"/>
        <v>282.75</v>
      </c>
      <c r="CF6" s="35">
        <f t="shared" si="9"/>
        <v>247.03</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50.64</v>
      </c>
      <c r="CN6" s="35">
        <f t="shared" ref="CN6:CV6" si="10">IF(CN7="",NA(),CN7)</f>
        <v>49.36</v>
      </c>
      <c r="CO6" s="35">
        <f t="shared" si="10"/>
        <v>52.3</v>
      </c>
      <c r="CP6" s="35">
        <f t="shared" si="10"/>
        <v>48.25</v>
      </c>
      <c r="CQ6" s="35">
        <f t="shared" si="10"/>
        <v>68.69</v>
      </c>
      <c r="CR6" s="35">
        <f t="shared" si="10"/>
        <v>60.65</v>
      </c>
      <c r="CS6" s="35">
        <f t="shared" si="10"/>
        <v>51.75</v>
      </c>
      <c r="CT6" s="35">
        <f t="shared" si="10"/>
        <v>50.68</v>
      </c>
      <c r="CU6" s="35">
        <f t="shared" si="10"/>
        <v>50.14</v>
      </c>
      <c r="CV6" s="35">
        <f t="shared" si="10"/>
        <v>54.83</v>
      </c>
      <c r="CW6" s="34" t="str">
        <f>IF(CW7="","",IF(CW7="-","【-】","【"&amp;SUBSTITUTE(TEXT(CW7,"#,##0.00"),"-","△")&amp;"】"))</f>
        <v>【54.84】</v>
      </c>
      <c r="CX6" s="35">
        <f>IF(CX7="",NA(),CX7)</f>
        <v>95.51</v>
      </c>
      <c r="CY6" s="35">
        <f t="shared" ref="CY6:DG6" si="11">IF(CY7="",NA(),CY7)</f>
        <v>95.51</v>
      </c>
      <c r="CZ6" s="35">
        <f t="shared" si="11"/>
        <v>96.78</v>
      </c>
      <c r="DA6" s="35">
        <f t="shared" si="11"/>
        <v>94.36</v>
      </c>
      <c r="DB6" s="35">
        <f t="shared" si="11"/>
        <v>95.01</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473596</v>
      </c>
      <c r="D7" s="37">
        <v>47</v>
      </c>
      <c r="E7" s="37">
        <v>17</v>
      </c>
      <c r="F7" s="37">
        <v>5</v>
      </c>
      <c r="G7" s="37">
        <v>0</v>
      </c>
      <c r="H7" s="37" t="s">
        <v>99</v>
      </c>
      <c r="I7" s="37" t="s">
        <v>100</v>
      </c>
      <c r="J7" s="37" t="s">
        <v>101</v>
      </c>
      <c r="K7" s="37" t="s">
        <v>102</v>
      </c>
      <c r="L7" s="37" t="s">
        <v>103</v>
      </c>
      <c r="M7" s="37" t="s">
        <v>104</v>
      </c>
      <c r="N7" s="38" t="s">
        <v>105</v>
      </c>
      <c r="O7" s="38" t="s">
        <v>106</v>
      </c>
      <c r="P7" s="38">
        <v>100</v>
      </c>
      <c r="Q7" s="38">
        <v>100</v>
      </c>
      <c r="R7" s="38">
        <v>1991</v>
      </c>
      <c r="S7" s="38">
        <v>1210</v>
      </c>
      <c r="T7" s="38">
        <v>21.82</v>
      </c>
      <c r="U7" s="38">
        <v>55.45</v>
      </c>
      <c r="V7" s="38">
        <v>1182</v>
      </c>
      <c r="W7" s="38">
        <v>0.48</v>
      </c>
      <c r="X7" s="38">
        <v>2462.5</v>
      </c>
      <c r="Y7" s="38">
        <v>65.61</v>
      </c>
      <c r="Z7" s="38">
        <v>79.8</v>
      </c>
      <c r="AA7" s="38">
        <v>74.27</v>
      </c>
      <c r="AB7" s="38">
        <v>68.06</v>
      </c>
      <c r="AC7" s="38">
        <v>77.58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503.34</v>
      </c>
      <c r="BG7" s="38">
        <v>1152.0999999999999</v>
      </c>
      <c r="BH7" s="38">
        <v>1436.34</v>
      </c>
      <c r="BI7" s="38">
        <v>1233.19</v>
      </c>
      <c r="BJ7" s="38">
        <v>1577.83</v>
      </c>
      <c r="BK7" s="38">
        <v>974.93</v>
      </c>
      <c r="BL7" s="38">
        <v>855.8</v>
      </c>
      <c r="BM7" s="38">
        <v>789.46</v>
      </c>
      <c r="BN7" s="38">
        <v>826.83</v>
      </c>
      <c r="BO7" s="38">
        <v>867.83</v>
      </c>
      <c r="BP7" s="38">
        <v>832.52</v>
      </c>
      <c r="BQ7" s="38">
        <v>46.34</v>
      </c>
      <c r="BR7" s="38">
        <v>63.65</v>
      </c>
      <c r="BS7" s="38">
        <v>56.16</v>
      </c>
      <c r="BT7" s="38">
        <v>48.71</v>
      </c>
      <c r="BU7" s="38">
        <v>59.88</v>
      </c>
      <c r="BV7" s="38">
        <v>55.32</v>
      </c>
      <c r="BW7" s="38">
        <v>59.8</v>
      </c>
      <c r="BX7" s="38">
        <v>57.77</v>
      </c>
      <c r="BY7" s="38">
        <v>57.31</v>
      </c>
      <c r="BZ7" s="38">
        <v>57.08</v>
      </c>
      <c r="CA7" s="38">
        <v>60.94</v>
      </c>
      <c r="CB7" s="38">
        <v>264.89999999999998</v>
      </c>
      <c r="CC7" s="38">
        <v>205.44</v>
      </c>
      <c r="CD7" s="38">
        <v>211.3</v>
      </c>
      <c r="CE7" s="38">
        <v>282.75</v>
      </c>
      <c r="CF7" s="38">
        <v>247.03</v>
      </c>
      <c r="CG7" s="38">
        <v>283.17</v>
      </c>
      <c r="CH7" s="38">
        <v>263.76</v>
      </c>
      <c r="CI7" s="38">
        <v>274.35000000000002</v>
      </c>
      <c r="CJ7" s="38">
        <v>273.52</v>
      </c>
      <c r="CK7" s="38">
        <v>274.99</v>
      </c>
      <c r="CL7" s="38">
        <v>253.04</v>
      </c>
      <c r="CM7" s="38">
        <v>50.64</v>
      </c>
      <c r="CN7" s="38">
        <v>49.36</v>
      </c>
      <c r="CO7" s="38">
        <v>52.3</v>
      </c>
      <c r="CP7" s="38">
        <v>48.25</v>
      </c>
      <c r="CQ7" s="38">
        <v>68.69</v>
      </c>
      <c r="CR7" s="38">
        <v>60.65</v>
      </c>
      <c r="CS7" s="38">
        <v>51.75</v>
      </c>
      <c r="CT7" s="38">
        <v>50.68</v>
      </c>
      <c r="CU7" s="38">
        <v>50.14</v>
      </c>
      <c r="CV7" s="38">
        <v>54.83</v>
      </c>
      <c r="CW7" s="38">
        <v>54.84</v>
      </c>
      <c r="CX7" s="38">
        <v>95.51</v>
      </c>
      <c r="CY7" s="38">
        <v>95.51</v>
      </c>
      <c r="CZ7" s="38">
        <v>96.78</v>
      </c>
      <c r="DA7" s="38">
        <v>94.36</v>
      </c>
      <c r="DB7" s="38">
        <v>95.01</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112</v>
      </c>
    </row>
    <row r="12" spans="1:145" x14ac:dyDescent="0.15">
      <c r="B12">
        <v>1</v>
      </c>
      <c r="C12">
        <v>1</v>
      </c>
      <c r="D12">
        <v>1</v>
      </c>
      <c r="E12">
        <v>1</v>
      </c>
      <c r="F12">
        <v>2</v>
      </c>
      <c r="G12" t="s">
        <v>113</v>
      </c>
    </row>
    <row r="13" spans="1:145" x14ac:dyDescent="0.15">
      <c r="B13" t="s">
        <v>114</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2021-12-03T08:04:09Z</dcterms:created>
  <dcterms:modified xsi:type="dcterms:W3CDTF">2022-01-25T02:29:34Z</dcterms:modified>
  <cp:category/>
</cp:coreProperties>
</file>