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Admin\AppData\Local\Microsoft\Windows\INetCache\Content.Outlook\9JUORO7K\"/>
    </mc:Choice>
  </mc:AlternateContent>
  <xr:revisionPtr revIDLastSave="0" documentId="13_ncr:1_{B7B1779F-4BE8-49BC-A284-C409049E4C04}" xr6:coauthVersionLast="47" xr6:coauthVersionMax="47" xr10:uidLastSave="{00000000-0000-0000-0000-000000000000}"/>
  <workbookProtection workbookAlgorithmName="SHA-512" workbookHashValue="3lMi6YVxiVmimcMgpSnZXrN3SRuxmX4KwNNuPYB4/KZBRa34tLyrSA3W0LIoghd2Rom3K0EZlfZqnRC38KLtDA==" workbookSaltValue="iNgbDG1UL+CIQFeQL6w/nw==" workbookSpinCount="100000" lockStructure="1"/>
  <bookViews>
    <workbookView xWindow="-120" yWindow="-120" windowWidth="19440" windowHeight="1500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BB10" i="4"/>
  <c r="AL10" i="4"/>
  <c r="W10" i="4"/>
  <c r="P10" i="4"/>
  <c r="BB8" i="4"/>
  <c r="AT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<sst xmlns="http://schemas.openxmlformats.org/spreadsheetml/2006/main" count="233" uniqueCount="117">
  <si>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</si>
  <si>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</si>
  <si>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</si>
  <si>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</si>
  <si>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</si>
  <si>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</si>
  <si>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</si>
  <si>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</si>
  <si>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</si>
  <si>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</si>
  <si>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</si>
  <si>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</si>
  <si>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</si>
  <si>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</si>
  <si>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</si>
  <si>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</si>
  <si>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</si>
  <si>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</si>
  <si>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</si>
  <si>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</si>
  <si>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</si>
  <si>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</si>
  <si>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</si>
  <si>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</si>
  <si>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</si>
  <si>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</si>
  <si>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</si>
  <si>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</si>
  <si>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</si>
  <si>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</si>
  <si>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</si>
  <si>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</si>
  <si>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</si>
  <si>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</si>
  <si>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</si>
  <si>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</si>
  <si>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</si>
  <si>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</si>
  <si>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</si>
  <si>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</si>
  <si>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</si>
  <si>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</si>
  <si>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</si>
  <si>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</si>
  <si>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</si>
  <si>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</si>
  <si>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</si>
  <si>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</si>
  <si>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</si>
  <si>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</si>
  <si>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</si>
  <si>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</si>
  <si>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</si>
  <si>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</si>
  <si>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</si>
  <si>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</si>
  <si>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</si>
  <si>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</si>
  <si>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</si>
  <si>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</si>
  <si>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</si>
  <si>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</si>
  <si>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</si>
  <si>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</si>
  <si>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</si>
  <si>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</si>
  <si>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</si>
  <si>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</si>
  <si>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</si>
  <si>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</si>
  <si>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</si>
  <si>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</si>
  <si>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</si>
  <si>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</si>
  <si>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</si>
  <si>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</si>
  <si>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</si>
  <si>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</si>
  <si>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</si>
  <si>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</si>
  <si>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</si>
  <si>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</si>
  <si>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</si>
  <si>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</si>
  <si>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</si>
  <si>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</si>
  <si>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</si>
  <si>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</si>
  <si>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</si>
  <si>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</si>
  <si>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</si>
  <si>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</si>
  <si>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</si>
  <si>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</si>
  <si>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</si>
  <si>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</si>
  <si>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北大東村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</si>
  <si>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</si>
  <si>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</si>
  <si>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</si>
  <si>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</si>
  <si>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</si>
  <si>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</si>
  <si>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</si>
  <si>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</si>
  <si>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</si>
  <si>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</si>
  <si>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</si>
  <si>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</si>
  <si>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</si>
  <si>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</si>
  <si>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</si>
  <si>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</si>
  <si>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</si>
  <si>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昭和５９年度の布設から管路の更新は行っておらず、経年劣化による漏水の恐れがあるため、平成３０年度から令和７年度の７年間で配水管の更新を行う。
浄水施設に関しては、企業局が新たに施設を新設し管理運営を開始したため村の浄水施設は廃止した。
</t>
    <rPh sb="0" eb="2">
      <t>ショウワ</t>
    </rPh>
    <rPh sb="99" eb="101">
      <t>カイシ</t>
    </rPh>
    <phoneticPr fontId="4"/>
  </si>
  <si>
    <t>施設の老朽化により維持管理費のコストが高く経営が厳しい状態だったが、広域化により沖縄県企業局より受水を始めたため大幅なコスト削減に繋がった。今後はより有収率の向上を目指し安全で安心な水の供給が行えるように努める。</t>
    <rPh sb="19" eb="20">
      <t>タカ</t>
    </rPh>
    <rPh sb="21" eb="23">
      <t>ケイエイ</t>
    </rPh>
    <rPh sb="24" eb="25">
      <t>キビ</t>
    </rPh>
    <rPh sb="27" eb="29">
      <t>ジョウタイ</t>
    </rPh>
    <rPh sb="34" eb="37">
      <t>コウイキカ</t>
    </rPh>
    <rPh sb="40" eb="46">
      <t>オキナワケンキギョウキョク</t>
    </rPh>
    <rPh sb="48" eb="50">
      <t>ジュスイ</t>
    </rPh>
    <rPh sb="51" eb="52">
      <t>ハジ</t>
    </rPh>
    <rPh sb="56" eb="58">
      <t>オオハバ</t>
    </rPh>
    <rPh sb="62" eb="64">
      <t>サクゲン</t>
    </rPh>
    <rPh sb="65" eb="66">
      <t>ツナ</t>
    </rPh>
    <rPh sb="70" eb="72">
      <t>コンゴ</t>
    </rPh>
    <rPh sb="75" eb="78">
      <t>ユウシュウリツ</t>
    </rPh>
    <rPh sb="79" eb="81">
      <t>コウジョウ</t>
    </rPh>
    <rPh sb="82" eb="84">
      <t>メザ</t>
    </rPh>
    <phoneticPr fontId="4"/>
  </si>
  <si>
    <t>①　収益的収支比率
　水道広域化に伴い村運営の浄水施設を廃止し沖縄県企業局が運営する浄水施設から受水を開始したため大幅な経費削減につながった。今後も収益的収支比率向上させていく。
④　企業債残高対給水収益比率
　令和12年度の完済に向け減少傾向にあるが、広域化に伴い老朽化した配水管の更新工事を行うため今後も増加していく。
⑤　料金回収率
　令和２年６月に料金改定を行い料金の値下げを実施した。今後も経営状況を見ながら料金の値下げを行い料金回収率を向上させていく。
⑥　給水源価
　沖縄県企業局からの受水開始により給水原価を下げることができた。今後は有収率を向上させることで給水原価を低減に努める。
⑦　施設利用率
　村が運営していた老朽化した浄水施設を廃止し、沖縄県企業局が運営する浄水施設からの受水を開始したため施設利用率が向上したと考えられる。
⑧　有収率
　管路の老朽化等で漏水等による無効水量が多いく有収率が下がっている。今後は、広域化に合わせて配水管の更新を行い、有収率の向上に努める。</t>
    <rPh sb="11" eb="16">
      <t>スイドウコウイキカ</t>
    </rPh>
    <rPh sb="17" eb="18">
      <t>トモナ</t>
    </rPh>
    <rPh sb="19" eb="22">
      <t>ソンウンエイ</t>
    </rPh>
    <rPh sb="23" eb="25">
      <t>ジョウスイ</t>
    </rPh>
    <rPh sb="25" eb="27">
      <t>シセツ</t>
    </rPh>
    <rPh sb="28" eb="30">
      <t>ハイシ</t>
    </rPh>
    <rPh sb="31" eb="37">
      <t>オキナワケンキギョウキョク</t>
    </rPh>
    <rPh sb="38" eb="40">
      <t>ウンエイ</t>
    </rPh>
    <rPh sb="48" eb="50">
      <t>ジュスイ</t>
    </rPh>
    <rPh sb="51" eb="53">
      <t>カイシ</t>
    </rPh>
    <rPh sb="57" eb="59">
      <t>オオハバ</t>
    </rPh>
    <rPh sb="60" eb="62">
      <t>ケイヒ</t>
    </rPh>
    <rPh sb="62" eb="64">
      <t>サクゲン</t>
    </rPh>
    <rPh sb="71" eb="73">
      <t>コンゴ</t>
    </rPh>
    <rPh sb="81" eb="83">
      <t>コウジョウ</t>
    </rPh>
    <rPh sb="173" eb="175">
      <t>レイワ</t>
    </rPh>
    <rPh sb="176" eb="177">
      <t>ネン</t>
    </rPh>
    <rPh sb="178" eb="179">
      <t>ガツ</t>
    </rPh>
    <rPh sb="180" eb="184">
      <t>リョウキンカイテイ</t>
    </rPh>
    <rPh sb="185" eb="186">
      <t>オコナ</t>
    </rPh>
    <rPh sb="187" eb="189">
      <t>リョウキン</t>
    </rPh>
    <rPh sb="190" eb="192">
      <t>ネサ</t>
    </rPh>
    <rPh sb="194" eb="196">
      <t>ジッシ</t>
    </rPh>
    <rPh sb="199" eb="201">
      <t>コンゴ</t>
    </rPh>
    <rPh sb="202" eb="206">
      <t>ケイエイジョウキョウ</t>
    </rPh>
    <rPh sb="207" eb="208">
      <t>ミ</t>
    </rPh>
    <rPh sb="211" eb="213">
      <t>リョウキン</t>
    </rPh>
    <rPh sb="214" eb="216">
      <t>ネサ</t>
    </rPh>
    <rPh sb="218" eb="219">
      <t>オコナ</t>
    </rPh>
    <rPh sb="220" eb="224">
      <t>リョウキンカイシュウ</t>
    </rPh>
    <rPh sb="224" eb="225">
      <t>リツ</t>
    </rPh>
    <rPh sb="226" eb="228">
      <t>コウジョウ</t>
    </rPh>
    <rPh sb="244" eb="250">
      <t>オキナワケンキギョウキョク</t>
    </rPh>
    <rPh sb="253" eb="255">
      <t>ジュスイ</t>
    </rPh>
    <rPh sb="255" eb="257">
      <t>カイシ</t>
    </rPh>
    <rPh sb="260" eb="262">
      <t>キュウスイ</t>
    </rPh>
    <rPh sb="262" eb="264">
      <t>ゲンカ</t>
    </rPh>
    <rPh sb="265" eb="266">
      <t>サ</t>
    </rPh>
    <rPh sb="275" eb="277">
      <t>コンゴ</t>
    </rPh>
    <rPh sb="278" eb="281">
      <t>ユウシュウリツ</t>
    </rPh>
    <rPh sb="282" eb="284">
      <t>コウジョウ</t>
    </rPh>
    <rPh sb="290" eb="294">
      <t>キュウスイゲンカ</t>
    </rPh>
    <rPh sb="295" eb="297">
      <t>テイゲン</t>
    </rPh>
    <rPh sb="298" eb="299">
      <t>ツト</t>
    </rPh>
    <rPh sb="313" eb="314">
      <t>ソン</t>
    </rPh>
    <rPh sb="315" eb="317">
      <t>ウンエイ</t>
    </rPh>
    <rPh sb="321" eb="324">
      <t>ロウキュウカ</t>
    </rPh>
    <rPh sb="326" eb="328">
      <t>ジョウスイ</t>
    </rPh>
    <rPh sb="328" eb="330">
      <t>シセツ</t>
    </rPh>
    <rPh sb="331" eb="333">
      <t>ハイシ</t>
    </rPh>
    <rPh sb="348" eb="35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</si>
</sst>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quot;-&quot;">
                  <c:v>100</c:v>
                </c:pt>
              </c:numCache>
            </c:numRef>
          </c:val>
          <c:extLst>
            <c:ext xmlns:c16="http://schemas.microsoft.com/office/drawing/2014/chart" uri="{C3380CC4-5D6E-409C-BE32-E72D297353CC}">
              <c16:uniqueId val="{00000000-64CA-4E9C-AF07-BF8F3A53A5D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64CA-4E9C-AF07-BF8F3A53A5D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80.37</c:v>
                </c:pt>
                <c:pt idx="1">
                  <c:v>76.06</c:v>
                </c:pt>
                <c:pt idx="2">
                  <c:v>78.38</c:v>
                </c:pt>
                <c:pt idx="3">
                  <c:v>59.86</c:v>
                </c:pt>
                <c:pt idx="4">
                  <c:v>61.57</c:v>
                </c:pt>
              </c:numCache>
            </c:numRef>
          </c:val>
          <c:extLst>
            <c:ext xmlns:c16="http://schemas.microsoft.com/office/drawing/2014/chart" uri="{C3380CC4-5D6E-409C-BE32-E72D297353CC}">
              <c16:uniqueId val="{00000000-A6E5-49B5-86F0-CDC362D05D3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A6E5-49B5-86F0-CDC362D05D3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90.57</c:v>
                </c:pt>
                <c:pt idx="1">
                  <c:v>91.73</c:v>
                </c:pt>
                <c:pt idx="2">
                  <c:v>88.44</c:v>
                </c:pt>
                <c:pt idx="3">
                  <c:v>85.41</c:v>
                </c:pt>
                <c:pt idx="4">
                  <c:v>80.97</c:v>
                </c:pt>
              </c:numCache>
            </c:numRef>
          </c:val>
          <c:extLst>
            <c:ext xmlns:c16="http://schemas.microsoft.com/office/drawing/2014/chart" uri="{C3380CC4-5D6E-409C-BE32-E72D297353CC}">
              <c16:uniqueId val="{00000000-EBDA-415E-B3B2-3955B26184E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EBDA-415E-B3B2-3955B26184E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111.75</c:v>
                </c:pt>
                <c:pt idx="1">
                  <c:v>99.04</c:v>
                </c:pt>
                <c:pt idx="2">
                  <c:v>101.7</c:v>
                </c:pt>
                <c:pt idx="3">
                  <c:v>105.96</c:v>
                </c:pt>
                <c:pt idx="4">
                  <c:v>100.47</c:v>
                </c:pt>
              </c:numCache>
            </c:numRef>
          </c:val>
          <c:extLst>
            <c:ext xmlns:c16="http://schemas.microsoft.com/office/drawing/2014/chart" uri="{C3380CC4-5D6E-409C-BE32-E72D297353CC}">
              <c16:uniqueId val="{00000000-9F74-4E24-ACF3-79607334A51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9F74-4E24-ACF3-79607334A51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E6-40AE-978B-549E3EF432C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E6-40AE-978B-549E3EF432C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B6-4CC6-943B-14CE79E0265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B6-4CC6-943B-14CE79E0265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6E-47F1-AF90-B7058595CDA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6E-47F1-AF90-B7058595CDA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6F-4649-9D80-733C4C783CC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6F-4649-9D80-733C4C783CC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240.39</c:v>
                </c:pt>
                <c:pt idx="1">
                  <c:v>234.19</c:v>
                </c:pt>
                <c:pt idx="2">
                  <c:v>189.48</c:v>
                </c:pt>
                <c:pt idx="3">
                  <c:v>215.48</c:v>
                </c:pt>
                <c:pt idx="4">
                  <c:v>243.63</c:v>
                </c:pt>
              </c:numCache>
            </c:numRef>
          </c:val>
          <c:extLst>
            <c:ext xmlns:c16="http://schemas.microsoft.com/office/drawing/2014/chart" uri="{C3380CC4-5D6E-409C-BE32-E72D297353CC}">
              <c16:uniqueId val="{00000000-44CA-4F95-8571-E6902A6321B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44CA-4F95-8571-E6902A6321B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97.39</c:v>
                </c:pt>
                <c:pt idx="1">
                  <c:v>65.069999999999993</c:v>
                </c:pt>
                <c:pt idx="2">
                  <c:v>53.29</c:v>
                </c:pt>
                <c:pt idx="3">
                  <c:v>72.92</c:v>
                </c:pt>
                <c:pt idx="4">
                  <c:v>93.14</c:v>
                </c:pt>
              </c:numCache>
            </c:numRef>
          </c:val>
          <c:extLst>
            <c:ext xmlns:c16="http://schemas.microsoft.com/office/drawing/2014/chart" uri="{C3380CC4-5D6E-409C-BE32-E72D297353CC}">
              <c16:uniqueId val="{00000000-ADF5-44EC-A926-FAF08B374A5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ADF5-44EC-A926-FAF08B374A5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426.66</c:v>
                </c:pt>
                <c:pt idx="1">
                  <c:v>638.29999999999995</c:v>
                </c:pt>
                <c:pt idx="2">
                  <c:v>898.97</c:v>
                </c:pt>
                <c:pt idx="3">
                  <c:v>569.19000000000005</c:v>
                </c:pt>
                <c:pt idx="4">
                  <c:v>369.33</c:v>
                </c:pt>
              </c:numCache>
            </c:numRef>
          </c:val>
          <c:extLst>
            <c:ext xmlns:c16="http://schemas.microsoft.com/office/drawing/2014/chart" uri="{C3380CC4-5D6E-409C-BE32-E72D297353CC}">
              <c16:uniqueId val="{00000000-A95E-4D9C-8379-AD4BBE1E626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A95E-4D9C-8379-AD4BBE1E626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沖縄県　北大東村</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4" t="s">
        <v>1</v>
      </c>
      <c r="C7" s="84"/>
      <c r="D7" s="84"/>
      <c r="E7" s="84"/>
      <c r="F7" s="84"/>
      <c r="G7" s="84"/>
      <c r="H7" s="84"/>
      <c r="I7" s="84" t="s">
        <v>2</v>
      </c>
      <c r="J7" s="84"/>
      <c r="K7" s="84"/>
      <c r="L7" s="84"/>
      <c r="M7" s="84"/>
      <c r="N7" s="84"/>
      <c r="O7" s="84"/>
      <c r="P7" s="84" t="s">
        <v>3</v>
      </c>
      <c r="Q7" s="84"/>
      <c r="R7" s="84"/>
      <c r="S7" s="84"/>
      <c r="T7" s="84"/>
      <c r="U7" s="84"/>
      <c r="V7" s="84"/>
      <c r="W7" s="84" t="s">
        <v>4</v>
      </c>
      <c r="X7" s="84"/>
      <c r="Y7" s="84"/>
      <c r="Z7" s="84"/>
      <c r="AA7" s="84"/>
      <c r="AB7" s="84"/>
      <c r="AC7" s="84"/>
      <c r="AD7" s="84" t="s">
        <v>5</v>
      </c>
      <c r="AE7" s="84"/>
      <c r="AF7" s="84"/>
      <c r="AG7" s="84"/>
      <c r="AH7" s="84"/>
      <c r="AI7" s="84"/>
      <c r="AJ7" s="84"/>
      <c r="AK7" s="2"/>
      <c r="AL7" s="84" t="s">
        <v>6</v>
      </c>
      <c r="AM7" s="84"/>
      <c r="AN7" s="84"/>
      <c r="AO7" s="84"/>
      <c r="AP7" s="84"/>
      <c r="AQ7" s="84"/>
      <c r="AR7" s="84"/>
      <c r="AS7" s="84"/>
      <c r="AT7" s="84" t="s">
        <v>7</v>
      </c>
      <c r="AU7" s="84"/>
      <c r="AV7" s="84"/>
      <c r="AW7" s="84"/>
      <c r="AX7" s="84"/>
      <c r="AY7" s="84"/>
      <c r="AZ7" s="84"/>
      <c r="BA7" s="84"/>
      <c r="BB7" s="84" t="s">
        <v>8</v>
      </c>
      <c r="BC7" s="84"/>
      <c r="BD7" s="84"/>
      <c r="BE7" s="84"/>
      <c r="BF7" s="84"/>
      <c r="BG7" s="84"/>
      <c r="BH7" s="84"/>
      <c r="BI7" s="84"/>
      <c r="BJ7" s="3"/>
      <c r="BK7" s="3"/>
      <c r="BL7" s="4" t="s">
        <v>9</v>
      </c>
      <c r="BM7" s="5"/>
      <c r="BN7" s="5"/>
      <c r="BO7" s="5"/>
      <c r="BP7" s="5"/>
      <c r="BQ7" s="5"/>
      <c r="BR7" s="5"/>
      <c r="BS7" s="5"/>
      <c r="BT7" s="5"/>
      <c r="BU7" s="5"/>
      <c r="BV7" s="5"/>
      <c r="BW7" s="5"/>
      <c r="BX7" s="5"/>
      <c r="BY7" s="6"/>
    </row>
    <row r="8" spans="1:78" ht="18.75" customHeight="1" x14ac:dyDescent="0.15">
      <c r="A8" s="2"/>
      <c r="B8" s="85" t="str">
        <f>データ!$I$6</f>
        <v>法非適用</v>
      </c>
      <c r="C8" s="85"/>
      <c r="D8" s="85"/>
      <c r="E8" s="85"/>
      <c r="F8" s="85"/>
      <c r="G8" s="85"/>
      <c r="H8" s="85"/>
      <c r="I8" s="85" t="str">
        <f>データ!$J$6</f>
        <v>水道事業</v>
      </c>
      <c r="J8" s="85"/>
      <c r="K8" s="85"/>
      <c r="L8" s="85"/>
      <c r="M8" s="85"/>
      <c r="N8" s="85"/>
      <c r="O8" s="85"/>
      <c r="P8" s="85" t="str">
        <f>データ!$K$6</f>
        <v>簡易水道事業</v>
      </c>
      <c r="Q8" s="85"/>
      <c r="R8" s="85"/>
      <c r="S8" s="85"/>
      <c r="T8" s="85"/>
      <c r="U8" s="85"/>
      <c r="V8" s="85"/>
      <c r="W8" s="85" t="str">
        <f>データ!$L$6</f>
        <v>D4</v>
      </c>
      <c r="X8" s="85"/>
      <c r="Y8" s="85"/>
      <c r="Z8" s="85"/>
      <c r="AA8" s="85"/>
      <c r="AB8" s="85"/>
      <c r="AC8" s="85"/>
      <c r="AD8" s="85" t="str">
        <f>データ!$M$6</f>
        <v>非設置</v>
      </c>
      <c r="AE8" s="85"/>
      <c r="AF8" s="85"/>
      <c r="AG8" s="85"/>
      <c r="AH8" s="85"/>
      <c r="AI8" s="85"/>
      <c r="AJ8" s="85"/>
      <c r="AK8" s="2"/>
      <c r="AL8" s="79">
        <f>データ!$R$6</f>
        <v>567</v>
      </c>
      <c r="AM8" s="79"/>
      <c r="AN8" s="79"/>
      <c r="AO8" s="79"/>
      <c r="AP8" s="79"/>
      <c r="AQ8" s="79"/>
      <c r="AR8" s="79"/>
      <c r="AS8" s="79"/>
      <c r="AT8" s="78">
        <f>データ!$S$6</f>
        <v>13.07</v>
      </c>
      <c r="AU8" s="78"/>
      <c r="AV8" s="78"/>
      <c r="AW8" s="78"/>
      <c r="AX8" s="78"/>
      <c r="AY8" s="78"/>
      <c r="AZ8" s="78"/>
      <c r="BA8" s="78"/>
      <c r="BB8" s="78">
        <f>データ!$T$6</f>
        <v>43.38</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x14ac:dyDescent="0.15">
      <c r="A9" s="2"/>
      <c r="B9" s="84" t="s">
        <v>12</v>
      </c>
      <c r="C9" s="84"/>
      <c r="D9" s="84"/>
      <c r="E9" s="84"/>
      <c r="F9" s="84"/>
      <c r="G9" s="84"/>
      <c r="H9" s="84"/>
      <c r="I9" s="84" t="s">
        <v>13</v>
      </c>
      <c r="J9" s="84"/>
      <c r="K9" s="84"/>
      <c r="L9" s="84"/>
      <c r="M9" s="84"/>
      <c r="N9" s="84"/>
      <c r="O9" s="84"/>
      <c r="P9" s="84" t="s">
        <v>14</v>
      </c>
      <c r="Q9" s="84"/>
      <c r="R9" s="84"/>
      <c r="S9" s="84"/>
      <c r="T9" s="84"/>
      <c r="U9" s="84"/>
      <c r="V9" s="84"/>
      <c r="W9" s="84" t="s">
        <v>15</v>
      </c>
      <c r="X9" s="84"/>
      <c r="Y9" s="84"/>
      <c r="Z9" s="84"/>
      <c r="AA9" s="84"/>
      <c r="AB9" s="84"/>
      <c r="AC9" s="84"/>
      <c r="AD9" s="2"/>
      <c r="AE9" s="2"/>
      <c r="AF9" s="2"/>
      <c r="AG9" s="2"/>
      <c r="AH9" s="3"/>
      <c r="AI9" s="2"/>
      <c r="AJ9" s="2"/>
      <c r="AK9" s="2"/>
      <c r="AL9" s="84" t="s">
        <v>16</v>
      </c>
      <c r="AM9" s="84"/>
      <c r="AN9" s="84"/>
      <c r="AO9" s="84"/>
      <c r="AP9" s="84"/>
      <c r="AQ9" s="84"/>
      <c r="AR9" s="84"/>
      <c r="AS9" s="84"/>
      <c r="AT9" s="84" t="s">
        <v>17</v>
      </c>
      <c r="AU9" s="84"/>
      <c r="AV9" s="84"/>
      <c r="AW9" s="84"/>
      <c r="AX9" s="84"/>
      <c r="AY9" s="84"/>
      <c r="AZ9" s="84"/>
      <c r="BA9" s="84"/>
      <c r="BB9" s="84" t="s">
        <v>18</v>
      </c>
      <c r="BC9" s="84"/>
      <c r="BD9" s="84"/>
      <c r="BE9" s="84"/>
      <c r="BF9" s="84"/>
      <c r="BG9" s="84"/>
      <c r="BH9" s="84"/>
      <c r="BI9" s="84"/>
      <c r="BJ9" s="3"/>
      <c r="BK9" s="3"/>
      <c r="BL9" s="76" t="s">
        <v>19</v>
      </c>
      <c r="BM9" s="77"/>
      <c r="BN9" s="10" t="s">
        <v>20</v>
      </c>
      <c r="BO9" s="11"/>
      <c r="BP9" s="11"/>
      <c r="BQ9" s="11"/>
      <c r="BR9" s="11"/>
      <c r="BS9" s="11"/>
      <c r="BT9" s="11"/>
      <c r="BU9" s="11"/>
      <c r="BV9" s="11"/>
      <c r="BW9" s="11"/>
      <c r="BX9" s="11"/>
      <c r="BY9" s="12"/>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100</v>
      </c>
      <c r="Q10" s="78"/>
      <c r="R10" s="78"/>
      <c r="S10" s="78"/>
      <c r="T10" s="78"/>
      <c r="U10" s="78"/>
      <c r="V10" s="78"/>
      <c r="W10" s="79">
        <f>データ!$Q$6</f>
        <v>5850</v>
      </c>
      <c r="X10" s="79"/>
      <c r="Y10" s="79"/>
      <c r="Z10" s="79"/>
      <c r="AA10" s="79"/>
      <c r="AB10" s="79"/>
      <c r="AC10" s="79"/>
      <c r="AD10" s="2"/>
      <c r="AE10" s="2"/>
      <c r="AF10" s="2"/>
      <c r="AG10" s="2"/>
      <c r="AH10" s="2"/>
      <c r="AI10" s="2"/>
      <c r="AJ10" s="2"/>
      <c r="AK10" s="2"/>
      <c r="AL10" s="79">
        <f>データ!$U$6</f>
        <v>542</v>
      </c>
      <c r="AM10" s="79"/>
      <c r="AN10" s="79"/>
      <c r="AO10" s="79"/>
      <c r="AP10" s="79"/>
      <c r="AQ10" s="79"/>
      <c r="AR10" s="79"/>
      <c r="AS10" s="79"/>
      <c r="AT10" s="78">
        <f>データ!$V$6</f>
        <v>12</v>
      </c>
      <c r="AU10" s="78"/>
      <c r="AV10" s="78"/>
      <c r="AW10" s="78"/>
      <c r="AX10" s="78"/>
      <c r="AY10" s="78"/>
      <c r="AZ10" s="78"/>
      <c r="BA10" s="78"/>
      <c r="BB10" s="78">
        <f>データ!$W$6</f>
        <v>45.17</v>
      </c>
      <c r="BC10" s="78"/>
      <c r="BD10" s="78"/>
      <c r="BE10" s="78"/>
      <c r="BF10" s="78"/>
      <c r="BG10" s="78"/>
      <c r="BH10" s="78"/>
      <c r="BI10" s="78"/>
      <c r="BJ10" s="2"/>
      <c r="BK10" s="2"/>
      <c r="BL10" s="80" t="s">
        <v>21</v>
      </c>
      <c r="BM10" s="8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42</v>
      </c>
      <c r="O85" s="27" t="str">
        <f>データ!EN6</f>
        <v>【0.80】</v>
      </c>
    </row>
  </sheetData>
  <sheetProtection algorithmName="SHA-512" hashValue="d99bmJ2HbGzAJ+TnGi1eePJBWUkiCEI6No0KpcPqgfAtCz+KiuVH9mg5mK70uLxHP+SpVhp2/qBX5M4f3nuPwQ==" saltValue="H5uQyg2LiERNkijOPshS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9" t="s">
        <v>52</v>
      </c>
      <c r="I3" s="90"/>
      <c r="J3" s="90"/>
      <c r="K3" s="90"/>
      <c r="L3" s="90"/>
      <c r="M3" s="90"/>
      <c r="N3" s="90"/>
      <c r="O3" s="90"/>
      <c r="P3" s="90"/>
      <c r="Q3" s="90"/>
      <c r="R3" s="90"/>
      <c r="S3" s="90"/>
      <c r="T3" s="90"/>
      <c r="U3" s="90"/>
      <c r="V3" s="90"/>
      <c r="W3" s="91"/>
      <c r="X3" s="95" t="s">
        <v>53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55</v>
      </c>
      <c r="B4" s="31"/>
      <c r="C4" s="31"/>
      <c r="D4" s="31"/>
      <c r="E4" s="31"/>
      <c r="F4" s="31"/>
      <c r="G4" s="31"/>
      <c r="H4" s="92"/>
      <c r="I4" s="93"/>
      <c r="J4" s="93"/>
      <c r="K4" s="93"/>
      <c r="L4" s="93"/>
      <c r="M4" s="93"/>
      <c r="N4" s="93"/>
      <c r="O4" s="93"/>
      <c r="P4" s="93"/>
      <c r="Q4" s="93"/>
      <c r="R4" s="93"/>
      <c r="S4" s="93"/>
      <c r="T4" s="93"/>
      <c r="U4" s="93"/>
      <c r="V4" s="93"/>
      <c r="W4" s="94"/>
      <c r="X4" s="88" t="s">
        <v>56</v>
      </c>
      <c r="Y4" s="88"/>
      <c r="Z4" s="88"/>
      <c r="AA4" s="88"/>
      <c r="AB4" s="88"/>
      <c r="AC4" s="88"/>
      <c r="AD4" s="88"/>
      <c r="AE4" s="88"/>
      <c r="AF4" s="88"/>
      <c r="AG4" s="88"/>
      <c r="AH4" s="88"/>
      <c r="AI4" s="88" t="s">
        <v>57</v>
      </c>
      <c r="AJ4" s="88"/>
      <c r="AK4" s="88"/>
      <c r="AL4" s="88"/>
      <c r="AM4" s="88"/>
      <c r="AN4" s="88"/>
      <c r="AO4" s="88"/>
      <c r="AP4" s="88"/>
      <c r="AQ4" s="88"/>
      <c r="AR4" s="88"/>
      <c r="AS4" s="88"/>
      <c r="AT4" s="88" t="s">
        <v>58</v>
      </c>
      <c r="AU4" s="88"/>
      <c r="AV4" s="88"/>
      <c r="AW4" s="88"/>
      <c r="AX4" s="88"/>
      <c r="AY4" s="88"/>
      <c r="AZ4" s="88"/>
      <c r="BA4" s="88"/>
      <c r="BB4" s="88"/>
      <c r="BC4" s="88"/>
      <c r="BD4" s="88"/>
      <c r="BE4" s="88" t="s">
        <v>59</v>
      </c>
      <c r="BF4" s="88"/>
      <c r="BG4" s="88"/>
      <c r="BH4" s="88"/>
      <c r="BI4" s="88"/>
      <c r="BJ4" s="88"/>
      <c r="BK4" s="88"/>
      <c r="BL4" s="88"/>
      <c r="BM4" s="88"/>
      <c r="BN4" s="88"/>
      <c r="BO4" s="88"/>
      <c r="BP4" s="88" t="s">
        <v>60</v>
      </c>
      <c r="BQ4" s="88"/>
      <c r="BR4" s="88"/>
      <c r="BS4" s="88"/>
      <c r="BT4" s="88"/>
      <c r="BU4" s="88"/>
      <c r="BV4" s="88"/>
      <c r="BW4" s="88"/>
      <c r="BX4" s="88"/>
      <c r="BY4" s="88"/>
      <c r="BZ4" s="88"/>
      <c r="CA4" s="88" t="s">
        <v>61</v>
      </c>
      <c r="CB4" s="88"/>
      <c r="CC4" s="88"/>
      <c r="CD4" s="88"/>
      <c r="CE4" s="88"/>
      <c r="CF4" s="88"/>
      <c r="CG4" s="88"/>
      <c r="CH4" s="88"/>
      <c r="CI4" s="88"/>
      <c r="CJ4" s="88"/>
      <c r="CK4" s="88"/>
      <c r="CL4" s="88" t="s">
        <v>62</v>
      </c>
      <c r="CM4" s="88"/>
      <c r="CN4" s="88"/>
      <c r="CO4" s="88"/>
      <c r="CP4" s="88"/>
      <c r="CQ4" s="88"/>
      <c r="CR4" s="88"/>
      <c r="CS4" s="88"/>
      <c r="CT4" s="88"/>
      <c r="CU4" s="88"/>
      <c r="CV4" s="88"/>
      <c r="CW4" s="88" t="s">
        <v>63</v>
      </c>
      <c r="CX4" s="88"/>
      <c r="CY4" s="88"/>
      <c r="CZ4" s="88"/>
      <c r="DA4" s="88"/>
      <c r="DB4" s="88"/>
      <c r="DC4" s="88"/>
      <c r="DD4" s="88"/>
      <c r="DE4" s="88"/>
      <c r="DF4" s="88"/>
      <c r="DG4" s="88"/>
      <c r="DH4" s="88" t="s">
        <v>64</v>
      </c>
      <c r="DI4" s="88"/>
      <c r="DJ4" s="88"/>
      <c r="DK4" s="88"/>
      <c r="DL4" s="88"/>
      <c r="DM4" s="88"/>
      <c r="DN4" s="88"/>
      <c r="DO4" s="88"/>
      <c r="DP4" s="88"/>
      <c r="DQ4" s="88"/>
      <c r="DR4" s="88"/>
      <c r="DS4" s="88" t="s">
        <v>65</v>
      </c>
      <c r="DT4" s="88"/>
      <c r="DU4" s="88"/>
      <c r="DV4" s="88"/>
      <c r="DW4" s="88"/>
      <c r="DX4" s="88"/>
      <c r="DY4" s="88"/>
      <c r="DZ4" s="88"/>
      <c r="EA4" s="88"/>
      <c r="EB4" s="88"/>
      <c r="EC4" s="88"/>
      <c r="ED4" s="88" t="s">
        <v>66</v>
      </c>
      <c r="EE4" s="88"/>
      <c r="EF4" s="88"/>
      <c r="EG4" s="88"/>
      <c r="EH4" s="88"/>
      <c r="EI4" s="88"/>
      <c r="EJ4" s="88"/>
      <c r="EK4" s="88"/>
      <c r="EL4" s="88"/>
      <c r="EM4" s="88"/>
      <c r="EN4" s="88"/>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473588</v>
      </c>
      <c r="D6" s="34">
        <f t="shared" si="3"/>
        <v>47</v>
      </c>
      <c r="E6" s="34">
        <f t="shared" si="3"/>
        <v>1</v>
      </c>
      <c r="F6" s="34">
        <f t="shared" si="3"/>
        <v>0</v>
      </c>
      <c r="G6" s="34">
        <f t="shared" si="3"/>
        <v>0</v>
      </c>
      <c r="H6" s="34" t="str">
        <f t="shared" si="3"/>
        <v>沖縄県　北大東村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5850</v>
      </c>
      <c r="R6" s="35">
        <f t="shared" si="3"/>
        <v>567</v>
      </c>
      <c r="S6" s="35">
        <f t="shared" si="3"/>
        <v>13.07</v>
      </c>
      <c r="T6" s="35">
        <f t="shared" si="3"/>
        <v>43.38</v>
      </c>
      <c r="U6" s="35">
        <f t="shared" si="3"/>
        <v>542</v>
      </c>
      <c r="V6" s="35">
        <f t="shared" si="3"/>
        <v>12</v>
      </c>
      <c r="W6" s="35">
        <f t="shared" si="3"/>
        <v>45.17</v>
      </c>
      <c r="X6" s="36">
        <f>IF(X7="",NA(),X7)</f>
        <v>111.75</v>
      </c>
      <c r="Y6" s="36">
        <f t="shared" ref="Y6:AG6" si="4">IF(Y7="",NA(),Y7)</f>
        <v>99.04</v>
      </c>
      <c r="Z6" s="36">
        <f t="shared" si="4"/>
        <v>101.7</v>
      </c>
      <c r="AA6" s="36">
        <f t="shared" si="4"/>
        <v>105.96</v>
      </c>
      <c r="AB6" s="36">
        <f t="shared" si="4"/>
        <v>100.47</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240.39</v>
      </c>
      <c r="BF6" s="36">
        <f t="shared" ref="BF6:BN6" si="7">IF(BF7="",NA(),BF7)</f>
        <v>234.19</v>
      </c>
      <c r="BG6" s="36">
        <f t="shared" si="7"/>
        <v>189.48</v>
      </c>
      <c r="BH6" s="36">
        <f t="shared" si="7"/>
        <v>215.48</v>
      </c>
      <c r="BI6" s="36">
        <f t="shared" si="7"/>
        <v>243.63</v>
      </c>
      <c r="BJ6" s="36">
        <f t="shared" si="7"/>
        <v>1595.62</v>
      </c>
      <c r="BK6" s="36">
        <f t="shared" si="7"/>
        <v>1302.33</v>
      </c>
      <c r="BL6" s="36">
        <f t="shared" si="7"/>
        <v>1274.21</v>
      </c>
      <c r="BM6" s="36">
        <f t="shared" si="7"/>
        <v>1183.92</v>
      </c>
      <c r="BN6" s="36">
        <f t="shared" si="7"/>
        <v>1128.72</v>
      </c>
      <c r="BO6" s="35" t="str">
        <f>IF(BO7="","",IF(BO7="-","【-】","【"&amp;SUBSTITUTE(TEXT(BO7,"#,##0.00"),"-","△")&amp;"】"))</f>
        <v>【949.15】</v>
      </c>
      <c r="BP6" s="36">
        <f>IF(BP7="",NA(),BP7)</f>
        <v>97.39</v>
      </c>
      <c r="BQ6" s="36">
        <f t="shared" ref="BQ6:BY6" si="8">IF(BQ7="",NA(),BQ7)</f>
        <v>65.069999999999993</v>
      </c>
      <c r="BR6" s="36">
        <f t="shared" si="8"/>
        <v>53.29</v>
      </c>
      <c r="BS6" s="36">
        <f t="shared" si="8"/>
        <v>72.92</v>
      </c>
      <c r="BT6" s="36">
        <f t="shared" si="8"/>
        <v>93.14</v>
      </c>
      <c r="BU6" s="36">
        <f t="shared" si="8"/>
        <v>37.92</v>
      </c>
      <c r="BV6" s="36">
        <f t="shared" si="8"/>
        <v>40.89</v>
      </c>
      <c r="BW6" s="36">
        <f t="shared" si="8"/>
        <v>41.25</v>
      </c>
      <c r="BX6" s="36">
        <f t="shared" si="8"/>
        <v>42.5</v>
      </c>
      <c r="BY6" s="36">
        <f t="shared" si="8"/>
        <v>41.84</v>
      </c>
      <c r="BZ6" s="35" t="str">
        <f>IF(BZ7="","",IF(BZ7="-","【-】","【"&amp;SUBSTITUTE(TEXT(BZ7,"#,##0.00"),"-","△")&amp;"】"))</f>
        <v>【55.87】</v>
      </c>
      <c r="CA6" s="36">
        <f>IF(CA7="",NA(),CA7)</f>
        <v>426.66</v>
      </c>
      <c r="CB6" s="36">
        <f t="shared" ref="CB6:CJ6" si="9">IF(CB7="",NA(),CB7)</f>
        <v>638.29999999999995</v>
      </c>
      <c r="CC6" s="36">
        <f t="shared" si="9"/>
        <v>898.97</v>
      </c>
      <c r="CD6" s="36">
        <f t="shared" si="9"/>
        <v>569.19000000000005</v>
      </c>
      <c r="CE6" s="36">
        <f t="shared" si="9"/>
        <v>369.33</v>
      </c>
      <c r="CF6" s="36">
        <f t="shared" si="9"/>
        <v>423.18</v>
      </c>
      <c r="CG6" s="36">
        <f t="shared" si="9"/>
        <v>383.2</v>
      </c>
      <c r="CH6" s="36">
        <f t="shared" si="9"/>
        <v>383.25</v>
      </c>
      <c r="CI6" s="36">
        <f t="shared" si="9"/>
        <v>377.72</v>
      </c>
      <c r="CJ6" s="36">
        <f t="shared" si="9"/>
        <v>390.47</v>
      </c>
      <c r="CK6" s="35" t="str">
        <f>IF(CK7="","",IF(CK7="-","【-】","【"&amp;SUBSTITUTE(TEXT(CK7,"#,##0.00"),"-","△")&amp;"】"))</f>
        <v>【288.19】</v>
      </c>
      <c r="CL6" s="36">
        <f>IF(CL7="",NA(),CL7)</f>
        <v>80.37</v>
      </c>
      <c r="CM6" s="36">
        <f t="shared" ref="CM6:CU6" si="10">IF(CM7="",NA(),CM7)</f>
        <v>76.06</v>
      </c>
      <c r="CN6" s="36">
        <f t="shared" si="10"/>
        <v>78.38</v>
      </c>
      <c r="CO6" s="36">
        <f t="shared" si="10"/>
        <v>59.86</v>
      </c>
      <c r="CP6" s="36">
        <f t="shared" si="10"/>
        <v>61.57</v>
      </c>
      <c r="CQ6" s="36">
        <f t="shared" si="10"/>
        <v>46.9</v>
      </c>
      <c r="CR6" s="36">
        <f t="shared" si="10"/>
        <v>47.95</v>
      </c>
      <c r="CS6" s="36">
        <f t="shared" si="10"/>
        <v>48.26</v>
      </c>
      <c r="CT6" s="36">
        <f t="shared" si="10"/>
        <v>48.01</v>
      </c>
      <c r="CU6" s="36">
        <f t="shared" si="10"/>
        <v>49.08</v>
      </c>
      <c r="CV6" s="35" t="str">
        <f>IF(CV7="","",IF(CV7="-","【-】","【"&amp;SUBSTITUTE(TEXT(CV7,"#,##0.00"),"-","△")&amp;"】"))</f>
        <v>【56.31】</v>
      </c>
      <c r="CW6" s="36">
        <f>IF(CW7="",NA(),CW7)</f>
        <v>90.57</v>
      </c>
      <c r="CX6" s="36">
        <f t="shared" ref="CX6:DF6" si="11">IF(CX7="",NA(),CX7)</f>
        <v>91.73</v>
      </c>
      <c r="CY6" s="36">
        <f t="shared" si="11"/>
        <v>88.44</v>
      </c>
      <c r="CZ6" s="36">
        <f t="shared" si="11"/>
        <v>85.41</v>
      </c>
      <c r="DA6" s="36">
        <f t="shared" si="11"/>
        <v>80.97</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100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473588</v>
      </c>
      <c r="D7" s="38">
        <v>47</v>
      </c>
      <c r="E7" s="38">
        <v>1</v>
      </c>
      <c r="F7" s="38">
        <v>0</v>
      </c>
      <c r="G7" s="38">
        <v>0</v>
      </c>
      <c r="H7" s="38" t="s">
        <v>96</v>
      </c>
      <c r="I7" s="38" t="s">
        <v>97</v>
      </c>
      <c r="J7" s="38" t="s">
        <v>98</v>
      </c>
      <c r="K7" s="38" t="s">
        <v>99</v>
      </c>
      <c r="L7" s="38" t="s">
        <v>100</v>
      </c>
      <c r="M7" s="38" t="s">
        <v>101</v>
      </c>
      <c r="N7" s="39" t="s">
        <v>102</v>
      </c>
      <c r="O7" s="39" t="s">
        <v>103</v>
      </c>
      <c r="P7" s="39">
        <v>100</v>
      </c>
      <c r="Q7" s="39">
        <v>5850</v>
      </c>
      <c r="R7" s="39">
        <v>567</v>
      </c>
      <c r="S7" s="39">
        <v>13.07</v>
      </c>
      <c r="T7" s="39">
        <v>43.38</v>
      </c>
      <c r="U7" s="39">
        <v>542</v>
      </c>
      <c r="V7" s="39">
        <v>12</v>
      </c>
      <c r="W7" s="39">
        <v>45.17</v>
      </c>
      <c r="X7" s="39">
        <v>111.75</v>
      </c>
      <c r="Y7" s="39">
        <v>99.04</v>
      </c>
      <c r="Z7" s="39">
        <v>101.7</v>
      </c>
      <c r="AA7" s="39">
        <v>105.96</v>
      </c>
      <c r="AB7" s="39">
        <v>100.47</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240.39</v>
      </c>
      <c r="BF7" s="39">
        <v>234.19</v>
      </c>
      <c r="BG7" s="39">
        <v>189.48</v>
      </c>
      <c r="BH7" s="39">
        <v>215.48</v>
      </c>
      <c r="BI7" s="39">
        <v>243.63</v>
      </c>
      <c r="BJ7" s="39">
        <v>1595.62</v>
      </c>
      <c r="BK7" s="39">
        <v>1302.33</v>
      </c>
      <c r="BL7" s="39">
        <v>1274.21</v>
      </c>
      <c r="BM7" s="39">
        <v>1183.92</v>
      </c>
      <c r="BN7" s="39">
        <v>1128.72</v>
      </c>
      <c r="BO7" s="39">
        <v>949.15</v>
      </c>
      <c r="BP7" s="39">
        <v>97.39</v>
      </c>
      <c r="BQ7" s="39">
        <v>65.069999999999993</v>
      </c>
      <c r="BR7" s="39">
        <v>53.29</v>
      </c>
      <c r="BS7" s="39">
        <v>72.92</v>
      </c>
      <c r="BT7" s="39">
        <v>93.14</v>
      </c>
      <c r="BU7" s="39">
        <v>37.92</v>
      </c>
      <c r="BV7" s="39">
        <v>40.89</v>
      </c>
      <c r="BW7" s="39">
        <v>41.25</v>
      </c>
      <c r="BX7" s="39">
        <v>42.5</v>
      </c>
      <c r="BY7" s="39">
        <v>41.84</v>
      </c>
      <c r="BZ7" s="39">
        <v>55.87</v>
      </c>
      <c r="CA7" s="39">
        <v>426.66</v>
      </c>
      <c r="CB7" s="39">
        <v>638.29999999999995</v>
      </c>
      <c r="CC7" s="39">
        <v>898.97</v>
      </c>
      <c r="CD7" s="39">
        <v>569.19000000000005</v>
      </c>
      <c r="CE7" s="39">
        <v>369.33</v>
      </c>
      <c r="CF7" s="39">
        <v>423.18</v>
      </c>
      <c r="CG7" s="39">
        <v>383.2</v>
      </c>
      <c r="CH7" s="39">
        <v>383.25</v>
      </c>
      <c r="CI7" s="39">
        <v>377.72</v>
      </c>
      <c r="CJ7" s="39">
        <v>390.47</v>
      </c>
      <c r="CK7" s="39">
        <v>288.19</v>
      </c>
      <c r="CL7" s="39">
        <v>80.37</v>
      </c>
      <c r="CM7" s="39">
        <v>76.06</v>
      </c>
      <c r="CN7" s="39">
        <v>78.38</v>
      </c>
      <c r="CO7" s="39">
        <v>59.86</v>
      </c>
      <c r="CP7" s="39">
        <v>61.57</v>
      </c>
      <c r="CQ7" s="39">
        <v>46.9</v>
      </c>
      <c r="CR7" s="39">
        <v>47.95</v>
      </c>
      <c r="CS7" s="39">
        <v>48.26</v>
      </c>
      <c r="CT7" s="39">
        <v>48.01</v>
      </c>
      <c r="CU7" s="39">
        <v>49.08</v>
      </c>
      <c r="CV7" s="39">
        <v>56.31</v>
      </c>
      <c r="CW7" s="39">
        <v>90.57</v>
      </c>
      <c r="CX7" s="39">
        <v>91.73</v>
      </c>
      <c r="CY7" s="39">
        <v>88.44</v>
      </c>
      <c r="CZ7" s="39">
        <v>85.41</v>
      </c>
      <c r="DA7" s="39">
        <v>80.97</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100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2022-01-12T01:29:21Z</cp:lastPrinted>
  <dcterms:created xsi:type="dcterms:W3CDTF">2021-12-03T07:05:55Z</dcterms:created>
  <dcterms:modified xsi:type="dcterms:W3CDTF">2022-01-12T05:48:28Z</dcterms:modified>
  <cp:category/>
</cp:coreProperties>
</file>