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k-hamazato\Desktop\R3経営比較分析表\"/>
    </mc:Choice>
  </mc:AlternateContent>
  <xr:revisionPtr revIDLastSave="0" documentId="8_{C0CFBC37-CBE9-4479-8AB5-CAF99E18CD53}" xr6:coauthVersionLast="36" xr6:coauthVersionMax="36" xr10:uidLastSave="{00000000-0000-0000-0000-000000000000}"/>
  <workbookProtection workbookAlgorithmName="SHA-512" workbookHashValue="BeU/EVzlT0kCqxc77rKJ30bLmWSph9oYKWk/VkAkMzfWJYY0oXI3arDsBYxsH9SQgr2MmOjxjgcUpXtxTuf0Mg==" workbookSaltValue="GdV8Y9yHLEkGqAeSI3zycg==" workbookSpinCount="100000" lockStructure="1"/>
  <bookViews>
    <workbookView xWindow="0" yWindow="0" windowWidth="20490" windowHeight="7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<sst xmlns="http://schemas.openxmlformats.org/spreadsheetml/2006/main" count="236" uniqueCount="119">
  <si>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</si>
  <si>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</si>
  <si>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</si>
  <si>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</si>
  <si>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</si>
  <si>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</si>
  <si>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</si>
  <si>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</si>
  <si>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</si>
  <si>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</si>
  <si>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</si>
  <si>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</si>
  <si>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</si>
  <si>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</si>
  <si>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</si>
  <si>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</si>
  <si>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</si>
  <si>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</si>
  <si>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</si>
  <si>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</si>
  <si>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</si>
  <si>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</si>
  <si>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</si>
  <si>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</si>
  <si>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</si>
  <si>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</si>
  <si>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</si>
  <si>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</si>
  <si>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</si>
  <si>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</si>
  <si>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</si>
  <si>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</si>
  <si>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</si>
  <si>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</si>
  <si>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</si>
  <si>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</si>
  <si>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</si>
  <si>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</si>
  <si>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</si>
  <si>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</si>
  <si>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</si>
  <si>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</si>
  <si>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</si>
  <si>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</si>
  <si>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</si>
  <si>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</si>
  <si>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</si>
  <si>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</si>
  <si>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</si>
  <si>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</si>
  <si>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</si>
  <si>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</si>
  <si>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</si>
  <si>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</si>
  <si>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</si>
  <si>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</si>
  <si>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</si>
  <si>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</si>
  <si>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</si>
  <si>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</si>
  <si>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</si>
  <si>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</si>
  <si>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</si>
  <si>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</si>
  <si>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</si>
  <si>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</si>
  <si>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</si>
  <si>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</si>
  <si>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</si>
  <si>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</si>
  <si>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</si>
  <si>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</si>
  <si>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</si>
  <si>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</si>
  <si>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</si>
  <si>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</si>
  <si>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</si>
  <si>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</si>
  <si>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</si>
  <si>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</si>
  <si>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</si>
  <si>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</si>
  <si>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</si>
  <si>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</si>
  <si>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</si>
  <si>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</si>
  <si>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</si>
  <si>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</si>
  <si>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</si>
  <si>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</si>
  <si>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</si>
  <si>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</si>
  <si>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</si>
  <si>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</si>
  <si>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</si>
  <si>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</si>
  <si>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</si>
  <si>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</si>
  <si>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</si>
  <si>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</si>
  <si>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</si>
  <si>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</si>
  <si>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</si>
  <si>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</si>
  <si>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</si>
  <si>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</si>
  <si>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</si>
  <si>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</si>
  <si>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</si>
  <si>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</si>
  <si>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</si>
  <si>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</si>
  <si>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</si>
  <si>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</si>
  <si>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</si>
  <si>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</si>
  <si>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料金増や需用費の減が主な要因である一方、他会計繰入金は減になったが一般会計繰入金の依存度が高いため経費削減に務める。
④企業債残高対事業規模比率
類似団体平均値より下回っている。全額一般会計で負担することとしており、令和3年度から5ヶ年継続施設更新の新たな企業債が発生するため公債費負担額を抑える対策が必要である。
⑤料金回収率
類似団体平均値より回収率は上回っているが、今後も引き続き100%に近づくように、使用料金設定とさらなる経常経費抑制等により削減し収支のバランスを図る。
⑥汚水処理処理原価
類似団体平均値より上回っていたが、前年度よりは減少している。不明水量（雨水混入）の大きな増と施設の老朽化による維持管理費の増。また有収水量は上水道との関連があり、施設の維持費については今後も適切な維持管理と令和3年度からの施設更新計画を推進していく。
⑦施設利用率
類似団体平均値より下回っているが、未接続も多数存在しているので、さらなる施設施設利用率向上を図る。
⑧水洗化率
類似団体平均値より下回っているため、今後も引き続き住民への「水洗化の促進」普及啓発と接続勧奨を行っていく。</t>
    <rPh sb="63" eb="64">
      <t>ツト</t>
    </rPh>
    <rPh sb="82" eb="84">
      <t>ルイジ</t>
    </rPh>
    <rPh sb="84" eb="86">
      <t>ダンタイ</t>
    </rPh>
    <rPh sb="86" eb="89">
      <t>ヘイキンチ</t>
    </rPh>
    <rPh sb="91" eb="93">
      <t>シタマワ</t>
    </rPh>
    <rPh sb="117" eb="119">
      <t>レイワ</t>
    </rPh>
    <rPh sb="120" eb="122">
      <t>ネンド</t>
    </rPh>
    <rPh sb="126" eb="127">
      <t>ネン</t>
    </rPh>
    <rPh sb="127" eb="129">
      <t>ケイゾク</t>
    </rPh>
    <rPh sb="195" eb="197">
      <t>コンゴ</t>
    </rPh>
    <rPh sb="198" eb="199">
      <t>ヒ</t>
    </rPh>
    <rPh sb="200" eb="201">
      <t>ツヅ</t>
    </rPh>
    <rPh sb="251" eb="253">
      <t>オスイ</t>
    </rPh>
    <rPh sb="253" eb="255">
      <t>ショリ</t>
    </rPh>
    <rPh sb="277" eb="280">
      <t>ゼンネンド</t>
    </rPh>
    <rPh sb="283" eb="285">
      <t>ゲンショウ</t>
    </rPh>
    <rPh sb="297" eb="299">
      <t>コンニュウ</t>
    </rPh>
    <rPh sb="467" eb="469">
      <t>コンゴ</t>
    </rPh>
    <rPh sb="470" eb="471">
      <t>ヒ</t>
    </rPh>
    <rPh sb="472" eb="473">
      <t>ツヅ</t>
    </rPh>
    <phoneticPr fontId="4"/>
  </si>
  <si>
    <t>経年劣化施設の維持修繕に費用を要している。次年度からの施設更新事業計画を推進し、経営戦略に基づき料金設定検討、施設運営更新の財源、接続率向上の活動他会計繰入金減等の課題改善に努めていく。今後の展望は水道広域化による県企業局から受水、水道料金の改定低価による使用水増が見込まれ、汚水処理量の増加が予測される。また、接続率の向上も見込まれるが下水道料金改定は経年収支状況による判断が望ましい。</t>
    <rPh sb="0" eb="2">
      <t>ケイネン</t>
    </rPh>
    <rPh sb="2" eb="4">
      <t>レッカ</t>
    </rPh>
    <rPh sb="4" eb="6">
      <t>シセツ</t>
    </rPh>
    <rPh sb="7" eb="9">
      <t>イジ</t>
    </rPh>
    <rPh sb="9" eb="11">
      <t>シュウゼン</t>
    </rPh>
    <rPh sb="12" eb="14">
      <t>ヒヨウ</t>
    </rPh>
    <rPh sb="15" eb="16">
      <t>ヨウ</t>
    </rPh>
    <rPh sb="21" eb="24">
      <t>ジネンド</t>
    </rPh>
    <rPh sb="31" eb="33">
      <t>ジギョウ</t>
    </rPh>
    <rPh sb="40" eb="42">
      <t>ケイエイ</t>
    </rPh>
    <rPh sb="42" eb="44">
      <t>センリャク</t>
    </rPh>
    <rPh sb="45" eb="46">
      <t>モト</t>
    </rPh>
    <rPh sb="57" eb="59">
      <t>ウンエイ</t>
    </rPh>
    <rPh sb="62" eb="64">
      <t>ザイゲン</t>
    </rPh>
    <rPh sb="80" eb="81">
      <t>トウ</t>
    </rPh>
    <rPh sb="84" eb="86">
      <t>カイゼン</t>
    </rPh>
    <rPh sb="87" eb="88">
      <t>ツト</t>
    </rPh>
    <rPh sb="93" eb="95">
      <t>コンゴ</t>
    </rPh>
    <rPh sb="96" eb="98">
      <t>テンボウ</t>
    </rPh>
    <rPh sb="124" eb="125">
      <t>カ</t>
    </rPh>
    <rPh sb="128" eb="131">
      <t>シヨウスイ</t>
    </rPh>
    <rPh sb="131" eb="132">
      <t>ゾウ</t>
    </rPh>
    <rPh sb="138" eb="140">
      <t>オスイ</t>
    </rPh>
    <rPh sb="140" eb="142">
      <t>ショリ</t>
    </rPh>
    <phoneticPr fontId="4"/>
  </si>
  <si>
    <t>供用開始から18年以上経過しているため、施設内機器類の故障等も突発的な修繕が発生してきている。次年度からの施設更新事業計画を推進し住民生活に影響のないよう早期完成、安定安心処理施設を推進建設整備していく。</t>
    <rPh sb="0" eb="2">
      <t>キョウヨウ</t>
    </rPh>
    <rPh sb="47" eb="50">
      <t>ジネンド</t>
    </rPh>
    <rPh sb="53" eb="55">
      <t>シセツ</t>
    </rPh>
    <rPh sb="55" eb="57">
      <t>コウシン</t>
    </rPh>
    <rPh sb="57" eb="59">
      <t>ジギョウ</t>
    </rPh>
    <rPh sb="59" eb="61">
      <t>ケイカク</t>
    </rPh>
    <rPh sb="62" eb="64">
      <t>スイシン</t>
    </rPh>
    <rPh sb="65" eb="67">
      <t>ジュウミン</t>
    </rPh>
    <rPh sb="67" eb="69">
      <t>セイカツ</t>
    </rPh>
    <rPh sb="70" eb="72">
      <t>エイキョウ</t>
    </rPh>
    <rPh sb="77" eb="79">
      <t>ソウキ</t>
    </rPh>
    <rPh sb="79" eb="81">
      <t>カンセイ</t>
    </rPh>
    <rPh sb="82" eb="84">
      <t>アンテイ</t>
    </rPh>
    <rPh sb="84" eb="86">
      <t>アンシン</t>
    </rPh>
    <rPh sb="86" eb="88">
      <t>ショリ</t>
    </rPh>
    <rPh sb="88" eb="90">
      <t>シセツ</t>
    </rPh>
    <rPh sb="91" eb="93">
      <t>スイシン</t>
    </rPh>
    <rPh sb="93" eb="95">
      <t>ケンセツ</t>
    </rPh>
    <rPh sb="95" eb="97">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</si>
</sst>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1-445D-B5C1-19525F1F6F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29D1-445D-B5C1-19525F1F6F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2-4F34-873C-728CFFA30A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6732-4F34-873C-728CFFA30A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68.27</c:v>
                </c:pt>
                <c:pt idx="1">
                  <c:v>66.8</c:v>
                </c:pt>
                <c:pt idx="2">
                  <c:v>57.29</c:v>
                </c:pt>
                <c:pt idx="3">
                  <c:v>64.7</c:v>
                </c:pt>
                <c:pt idx="4">
                  <c:v>64.010000000000005</c:v>
                </c:pt>
              </c:numCache>
            </c:numRef>
          </c:val>
          <c:extLst>
            <c:ext xmlns:c16="http://schemas.microsoft.com/office/drawing/2014/chart" uri="{C3380CC4-5D6E-409C-BE32-E72D297353CC}">
              <c16:uniqueId val="{00000000-71CF-443B-9DF4-F384AE013B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1CF-443B-9DF4-F384AE013B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113.58</c:v>
                </c:pt>
                <c:pt idx="1">
                  <c:v>115.67</c:v>
                </c:pt>
                <c:pt idx="2">
                  <c:v>117.91</c:v>
                </c:pt>
                <c:pt idx="3">
                  <c:v>93.72</c:v>
                </c:pt>
                <c:pt idx="4">
                  <c:v>72.67</c:v>
                </c:pt>
              </c:numCache>
            </c:numRef>
          </c:val>
          <c:extLst>
            <c:ext xmlns:c16="http://schemas.microsoft.com/office/drawing/2014/chart" uri="{C3380CC4-5D6E-409C-BE32-E72D297353CC}">
              <c16:uniqueId val="{00000000-7244-49A2-B961-CFAF9700DB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44-49A2-B961-CFAF9700DB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8-4B66-9A9B-DACACB54A5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8-4B66-9A9B-DACACB54A5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0D-47AB-B40D-BB838AA4DC9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0D-47AB-B40D-BB838AA4DC9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59-448E-AB45-8393654617E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59-448E-AB45-8393654617E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E-4089-9864-A0571A5281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E-4089-9864-A0571A5281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352.3</c:v>
                </c:pt>
                <c:pt idx="1">
                  <c:v>326.98</c:v>
                </c:pt>
                <c:pt idx="2">
                  <c:v>301.12</c:v>
                </c:pt>
                <c:pt idx="3">
                  <c:v>260.61</c:v>
                </c:pt>
                <c:pt idx="4">
                  <c:v>227.33</c:v>
                </c:pt>
              </c:numCache>
            </c:numRef>
          </c:val>
          <c:extLst>
            <c:ext xmlns:c16="http://schemas.microsoft.com/office/drawing/2014/chart" uri="{C3380CC4-5D6E-409C-BE32-E72D297353CC}">
              <c16:uniqueId val="{00000000-2814-4DBD-914B-30ED9755C3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2814-4DBD-914B-30ED9755C3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65.989999999999995</c:v>
                </c:pt>
                <c:pt idx="1">
                  <c:v>42.39</c:v>
                </c:pt>
                <c:pt idx="2">
                  <c:v>28.23</c:v>
                </c:pt>
                <c:pt idx="3">
                  <c:v>34.58</c:v>
                </c:pt>
                <c:pt idx="4">
                  <c:v>43.91</c:v>
                </c:pt>
              </c:numCache>
            </c:numRef>
          </c:val>
          <c:extLst>
            <c:ext xmlns:c16="http://schemas.microsoft.com/office/drawing/2014/chart" uri="{C3380CC4-5D6E-409C-BE32-E72D297353CC}">
              <c16:uniqueId val="{00000000-A572-4701-9349-9267DFC97A5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A572-4701-9349-9267DFC97A5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221.68</c:v>
                </c:pt>
                <c:pt idx="1">
                  <c:v>342.17</c:v>
                </c:pt>
                <c:pt idx="2">
                  <c:v>517.54</c:v>
                </c:pt>
                <c:pt idx="3">
                  <c:v>480.82</c:v>
                </c:pt>
                <c:pt idx="4">
                  <c:v>316.5</c:v>
                </c:pt>
              </c:numCache>
            </c:numRef>
          </c:val>
          <c:extLst>
            <c:ext xmlns:c16="http://schemas.microsoft.com/office/drawing/2014/chart" uri="{C3380CC4-5D6E-409C-BE32-E72D297353CC}">
              <c16:uniqueId val="{00000000-5687-4D8D-9387-CBB7F89F836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5687-4D8D-9387-CBB7F89F836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J1" zoomScale="80" zoomScaleNormal="8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南大東村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1257</v>
      </c>
      <c r="AM8" s="51"/>
      <c r="AN8" s="51"/>
      <c r="AO8" s="51"/>
      <c r="AP8" s="51"/>
      <c r="AQ8" s="51"/>
      <c r="AR8" s="51"/>
      <c r="AS8" s="51"/>
      <c r="AT8" s="46">
        <f>データ!T6</f>
        <v>30.52</v>
      </c>
      <c r="AU8" s="46"/>
      <c r="AV8" s="46"/>
      <c r="AW8" s="46"/>
      <c r="AX8" s="46"/>
      <c r="AY8" s="46"/>
      <c r="AZ8" s="46"/>
      <c r="BA8" s="46"/>
      <c r="BB8" s="46">
        <f>データ!U6</f>
        <v>41.19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61.02</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753</v>
      </c>
      <c r="AM10" s="51"/>
      <c r="AN10" s="51"/>
      <c r="AO10" s="51"/>
      <c r="AP10" s="51"/>
      <c r="AQ10" s="51"/>
      <c r="AR10" s="51"/>
      <c r="AS10" s="51"/>
      <c r="AT10" s="46">
        <f>データ!W6</f>
        <v>0.46</v>
      </c>
      <c r="AU10" s="46"/>
      <c r="AV10" s="46"/>
      <c r="AW10" s="46"/>
      <c r="AX10" s="46"/>
      <c r="AY10" s="46"/>
      <c r="AZ10" s="46"/>
      <c r="BA10" s="46"/>
      <c r="BB10" s="46">
        <f>データ!X6</f>
        <v>1636.96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FudFDqOw5VD50tnjcdbsDEk3B1qWwcmT4WYA6EmNLrwcNyKC0mFSlm6vkWKiUTVHiKxyzKTu9lr+J/wM2HB63A==" saltValue="Js2Uxjv+s090ds5enrQaj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473570</v>
      </c>
      <c r="D6" s="33">
        <f t="shared" si="3"/>
        <v>47</v>
      </c>
      <c r="E6" s="33">
        <f t="shared" si="3"/>
        <v>17</v>
      </c>
      <c r="F6" s="33">
        <f t="shared" si="3"/>
        <v>5</v>
      </c>
      <c r="G6" s="33">
        <f t="shared" si="3"/>
        <v>0</v>
      </c>
      <c r="H6" s="33" t="str">
        <f t="shared" si="3"/>
        <v>沖縄県　南大東村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61.02</v>
      </c>
      <c r="Q6" s="34">
        <f t="shared" si="3"/>
        <v>100</v>
      </c>
      <c r="R6" s="34">
        <f t="shared" si="3"/>
        <v>2200</v>
      </c>
      <c r="S6" s="34">
        <f t="shared" si="3"/>
        <v>1257</v>
      </c>
      <c r="T6" s="34">
        <f t="shared" si="3"/>
        <v>30.52</v>
      </c>
      <c r="U6" s="34">
        <f t="shared" si="3"/>
        <v>41.19</v>
      </c>
      <c r="V6" s="34">
        <f t="shared" si="3"/>
        <v>753</v>
      </c>
      <c r="W6" s="34">
        <f t="shared" si="3"/>
        <v>0.46</v>
      </c>
      <c r="X6" s="34">
        <f t="shared" si="3"/>
        <v>1636.96</v>
      </c>
      <c r="Y6" s="35">
        <f>IF(Y7="",NA(),Y7)</f>
        <v>113.58</v>
      </c>
      <c r="Z6" s="35">
        <f t="shared" ref="Z6:AH6" si="4">IF(Z7="",NA(),Z7)</f>
        <v>115.67</v>
      </c>
      <c r="AA6" s="35">
        <f t="shared" si="4"/>
        <v>117.91</v>
      </c>
      <c r="AB6" s="35">
        <f t="shared" si="4"/>
        <v>93.72</v>
      </c>
      <c r="AC6" s="35">
        <f t="shared" si="4"/>
        <v>72.67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352.3</v>
      </c>
      <c r="BG6" s="35">
        <f t="shared" ref="BG6:BO6" si="7">IF(BG7="",NA(),BG7)</f>
        <v>326.98</v>
      </c>
      <c r="BH6" s="35">
        <f t="shared" si="7"/>
        <v>301.12</v>
      </c>
      <c r="BI6" s="35">
        <f t="shared" si="7"/>
        <v>260.61</v>
      </c>
      <c r="BJ6" s="35">
        <f t="shared" si="7"/>
        <v>227.33</v>
      </c>
      <c r="BK6" s="35">
        <f t="shared" si="7"/>
        <v>974.93</v>
      </c>
      <c r="BL6" s="35">
        <f t="shared" si="7"/>
        <v>855.8</v>
      </c>
      <c r="BM6" s="35">
        <f t="shared" si="7"/>
        <v>789.46</v>
      </c>
      <c r="BN6" s="35">
        <f t="shared" si="7"/>
        <v>826.83</v>
      </c>
      <c r="BO6" s="35">
        <f t="shared" si="7"/>
        <v>867.83</v>
      </c>
      <c r="BP6" s="34" t="str">
        <f>IF(BP7="","",IF(BP7="-","【-】","【"&amp;SUBSTITUTE(TEXT(BP7,"#,##0.00"),"-","△")&amp;"】"))</f>
        <v>【832.52】</v>
      </c>
      <c r="BQ6" s="35">
        <f>IF(BQ7="",NA(),BQ7)</f>
        <v>65.989999999999995</v>
      </c>
      <c r="BR6" s="35">
        <f t="shared" ref="BR6:BZ6" si="8">IF(BR7="",NA(),BR7)</f>
        <v>42.39</v>
      </c>
      <c r="BS6" s="35">
        <f t="shared" si="8"/>
        <v>28.23</v>
      </c>
      <c r="BT6" s="35">
        <f t="shared" si="8"/>
        <v>34.58</v>
      </c>
      <c r="BU6" s="35">
        <f t="shared" si="8"/>
        <v>43.91</v>
      </c>
      <c r="BV6" s="35">
        <f t="shared" si="8"/>
        <v>55.32</v>
      </c>
      <c r="BW6" s="35">
        <f t="shared" si="8"/>
        <v>59.8</v>
      </c>
      <c r="BX6" s="35">
        <f t="shared" si="8"/>
        <v>57.77</v>
      </c>
      <c r="BY6" s="35">
        <f t="shared" si="8"/>
        <v>57.31</v>
      </c>
      <c r="BZ6" s="35">
        <f t="shared" si="8"/>
        <v>57.08</v>
      </c>
      <c r="CA6" s="34" t="str">
        <f>IF(CA7="","",IF(CA7="-","【-】","【"&amp;SUBSTITUTE(TEXT(CA7,"#,##0.00"),"-","△")&amp;"】"))</f>
        <v>【60.94】</v>
      </c>
      <c r="CB6" s="35">
        <f>IF(CB7="",NA(),CB7)</f>
        <v>221.68</v>
      </c>
      <c r="CC6" s="35">
        <f t="shared" ref="CC6:CK6" si="9">IF(CC7="",NA(),CC7)</f>
        <v>342.17</v>
      </c>
      <c r="CD6" s="35">
        <f t="shared" si="9"/>
        <v>517.54</v>
      </c>
      <c r="CE6" s="35">
        <f t="shared" si="9"/>
        <v>480.82</v>
      </c>
      <c r="CF6" s="35">
        <f t="shared" si="9"/>
        <v>316.5</v>
      </c>
      <c r="CG6" s="35">
        <f t="shared" si="9"/>
        <v>283.17</v>
      </c>
      <c r="CH6" s="35">
        <f t="shared" si="9"/>
        <v>263.76</v>
      </c>
      <c r="CI6" s="35">
        <f t="shared" si="9"/>
        <v>274.35000000000002</v>
      </c>
      <c r="CJ6" s="35">
        <f t="shared" si="9"/>
        <v>273.52</v>
      </c>
      <c r="CK6" s="35">
        <f t="shared" si="9"/>
        <v>274.99</v>
      </c>
      <c r="CL6" s="34" t="str">
        <f>IF(CL7="","",IF(CL7="-","【-】","【"&amp;SUBSTITUTE(TEXT(CL7,"#,##0.00"),"-","△")&amp;"】"))</f>
        <v>【253.04】</v>
      </c>
      <c r="CM6" s="34">
        <f>IF(CM7="",NA(),CM7)</f>
        <v>0</v>
      </c>
      <c r="CN6" s="34">
        <f t="shared" ref="CN6:CV6" si="10">IF(CN7="",NA(),CN7)</f>
        <v>0</v>
      </c>
      <c r="CO6" s="34">
        <f t="shared" si="10"/>
        <v>0</v>
      </c>
      <c r="CP6" s="34">
        <f t="shared" si="10"/>
        <v>0</v>
      </c>
      <c r="CQ6" s="34">
        <f t="shared" si="10"/>
        <v>0</v>
      </c>
      <c r="CR6" s="35">
        <f t="shared" si="10"/>
        <v>60.65</v>
      </c>
      <c r="CS6" s="35">
        <f t="shared" si="10"/>
        <v>51.75</v>
      </c>
      <c r="CT6" s="35">
        <f t="shared" si="10"/>
        <v>50.68</v>
      </c>
      <c r="CU6" s="35">
        <f t="shared" si="10"/>
        <v>50.14</v>
      </c>
      <c r="CV6" s="35">
        <f t="shared" si="10"/>
        <v>54.83</v>
      </c>
      <c r="CW6" s="34" t="str">
        <f>IF(CW7="","",IF(CW7="-","【-】","【"&amp;SUBSTITUTE(TEXT(CW7,"#,##0.00"),"-","△")&amp;"】"))</f>
        <v>【54.84】</v>
      </c>
      <c r="CX6" s="35">
        <f>IF(CX7="",NA(),CX7)</f>
        <v>68.27</v>
      </c>
      <c r="CY6" s="35">
        <f t="shared" ref="CY6:DG6" si="11">IF(CY7="",NA(),CY7)</f>
        <v>66.8</v>
      </c>
      <c r="CZ6" s="35">
        <f t="shared" si="11"/>
        <v>57.29</v>
      </c>
      <c r="DA6" s="35">
        <f t="shared" si="11"/>
        <v>64.7</v>
      </c>
      <c r="DB6" s="35">
        <f t="shared" si="11"/>
        <v>64.010000000000005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473570</v>
      </c>
      <c r="D7" s="37">
        <v>47</v>
      </c>
      <c r="E7" s="37">
        <v>17</v>
      </c>
      <c r="F7" s="37">
        <v>5</v>
      </c>
      <c r="G7" s="37">
        <v>0</v>
      </c>
      <c r="H7" s="37" t="s">
        <v>98</v>
      </c>
      <c r="I7" s="37" t="s">
        <v>99</v>
      </c>
      <c r="J7" s="37" t="s">
        <v>100</v>
      </c>
      <c r="K7" s="37" t="s">
        <v>101</v>
      </c>
      <c r="L7" s="37" t="s">
        <v>102</v>
      </c>
      <c r="M7" s="37" t="s">
        <v>103</v>
      </c>
      <c r="N7" s="38" t="s">
        <v>104</v>
      </c>
      <c r="O7" s="38" t="s">
        <v>105</v>
      </c>
      <c r="P7" s="38">
        <v>61.02</v>
      </c>
      <c r="Q7" s="38">
        <v>100</v>
      </c>
      <c r="R7" s="38">
        <v>2200</v>
      </c>
      <c r="S7" s="38">
        <v>1257</v>
      </c>
      <c r="T7" s="38">
        <v>30.52</v>
      </c>
      <c r="U7" s="38">
        <v>41.19</v>
      </c>
      <c r="V7" s="38">
        <v>753</v>
      </c>
      <c r="W7" s="38">
        <v>0.46</v>
      </c>
      <c r="X7" s="38">
        <v>1636.96</v>
      </c>
      <c r="Y7" s="38">
        <v>113.58</v>
      </c>
      <c r="Z7" s="38">
        <v>115.67</v>
      </c>
      <c r="AA7" s="38">
        <v>117.91</v>
      </c>
      <c r="AB7" s="38">
        <v>93.72</v>
      </c>
      <c r="AC7" s="38">
        <v>72.67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352.3</v>
      </c>
      <c r="BG7" s="38">
        <v>326.98</v>
      </c>
      <c r="BH7" s="38">
        <v>301.12</v>
      </c>
      <c r="BI7" s="38">
        <v>260.61</v>
      </c>
      <c r="BJ7" s="38">
        <v>227.33</v>
      </c>
      <c r="BK7" s="38">
        <v>974.93</v>
      </c>
      <c r="BL7" s="38">
        <v>855.8</v>
      </c>
      <c r="BM7" s="38">
        <v>789.46</v>
      </c>
      <c r="BN7" s="38">
        <v>826.83</v>
      </c>
      <c r="BO7" s="38">
        <v>867.83</v>
      </c>
      <c r="BP7" s="38">
        <v>832.52</v>
      </c>
      <c r="BQ7" s="38">
        <v>65.989999999999995</v>
      </c>
      <c r="BR7" s="38">
        <v>42.39</v>
      </c>
      <c r="BS7" s="38">
        <v>28.23</v>
      </c>
      <c r="BT7" s="38">
        <v>34.58</v>
      </c>
      <c r="BU7" s="38">
        <v>43.91</v>
      </c>
      <c r="BV7" s="38">
        <v>55.32</v>
      </c>
      <c r="BW7" s="38">
        <v>59.8</v>
      </c>
      <c r="BX7" s="38">
        <v>57.77</v>
      </c>
      <c r="BY7" s="38">
        <v>57.31</v>
      </c>
      <c r="BZ7" s="38">
        <v>57.08</v>
      </c>
      <c r="CA7" s="38">
        <v>60.94</v>
      </c>
      <c r="CB7" s="38">
        <v>221.68</v>
      </c>
      <c r="CC7" s="38">
        <v>342.17</v>
      </c>
      <c r="CD7" s="38">
        <v>517.54</v>
      </c>
      <c r="CE7" s="38">
        <v>480.82</v>
      </c>
      <c r="CF7" s="38">
        <v>316.5</v>
      </c>
      <c r="CG7" s="38">
        <v>283.17</v>
      </c>
      <c r="CH7" s="38">
        <v>263.76</v>
      </c>
      <c r="CI7" s="38">
        <v>274.35000000000002</v>
      </c>
      <c r="CJ7" s="38">
        <v>273.52</v>
      </c>
      <c r="CK7" s="38">
        <v>274.99</v>
      </c>
      <c r="CL7" s="38">
        <v>253.04</v>
      </c>
      <c r="CM7" s="38">
        <v>0</v>
      </c>
      <c r="CN7" s="38">
        <v>0</v>
      </c>
      <c r="CO7" s="38">
        <v>0</v>
      </c>
      <c r="CP7" s="38">
        <v>0</v>
      </c>
      <c r="CQ7" s="38">
        <v>0</v>
      </c>
      <c r="CR7" s="38">
        <v>60.65</v>
      </c>
      <c r="CS7" s="38">
        <v>51.75</v>
      </c>
      <c r="CT7" s="38">
        <v>50.68</v>
      </c>
      <c r="CU7" s="38">
        <v>50.14</v>
      </c>
      <c r="CV7" s="38">
        <v>54.83</v>
      </c>
      <c r="CW7" s="38">
        <v>54.84</v>
      </c>
      <c r="CX7" s="38">
        <v>68.27</v>
      </c>
      <c r="CY7" s="38">
        <v>66.8</v>
      </c>
      <c r="CZ7" s="38">
        <v>57.29</v>
      </c>
      <c r="DA7" s="38">
        <v>64.7</v>
      </c>
      <c r="DB7" s="38">
        <v>64.010000000000005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2021-12-03T08:04:08Z</dcterms:created>
  <dcterms:modified xsi:type="dcterms:W3CDTF">2022-01-26T07:11:26Z</dcterms:modified>
  <cp:category/>
</cp:coreProperties>
</file>