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k-hamazato\Desktop\R3経営比較分析表\"/>
    </mc:Choice>
  </mc:AlternateContent>
  <xr:revisionPtr revIDLastSave="0" documentId="8_{B7B96B4E-761D-40D5-90B8-EEF1E9D38580}" xr6:coauthVersionLast="36" xr6:coauthVersionMax="36" xr10:uidLastSave="{00000000-0000-0000-0000-000000000000}"/>
  <workbookProtection workbookAlgorithmName="SHA-512" workbookHashValue="BuBnRNURFeR4Sg5GtCLsuF+Hj0hnmsNqtS507BQVKrZm6AR+1vtTxxNoNuf3lquYMu2zbwmW2E3IdXLv81vahg==" workbookSaltValue="RpQZEkzxn5CMr0THuLYgqg==" workbookSpinCount="100000" lockStructure="1"/>
  <bookViews>
    <workbookView xWindow="0" yWindow="0" windowWidth="20490" windowHeight="723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Q6" i="5"/>
  <c r="W10" i="4" s="1"/>
  <c r="P6" i="5"/>
  <c r="P10" i="4" s="1"/>
  <c r="O6" i="5"/>
  <c r="N6" i="5"/>
  <c r="B10" i="4" s="1"/>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BB10" i="4"/>
  <c r="AL10" i="4"/>
  <c r="I10" i="4"/>
  <c r="AT8" i="4"/>
  <c r="AL8" i="4"/>
  <c r="AD8" i="4"/>
  <c r="P8" i="4"/>
  <c r="I8" i="4"/>
  <c r="B8"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<sst xmlns="http://schemas.openxmlformats.org/spreadsheetml/2006/main" count="233" uniqueCount="117">
  <si>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</si>
  <si>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</si>
  <si>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</si>
  <si>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</si>
  <si>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</si>
  <si>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</si>
  <si>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</si>
  <si>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</si>
  <si>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</si>
  <si>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</si>
  <si>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</si>
  <si>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</si>
  <si>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</si>
  <si>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</si>
  <si>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</si>
  <si>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</si>
  <si>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</si>
  <si>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</si>
  <si>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</si>
  <si>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</si>
  <si>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</si>
  <si>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</si>
  <si>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</si>
  <si>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</si>
  <si>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</si>
  <si>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</si>
  <si>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</si>
  <si>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</si>
  <si>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</si>
  <si>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</si>
  <si>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</si>
  <si>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</si>
  <si>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</si>
  <si>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</si>
  <si>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</si>
  <si>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</si>
  <si>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</si>
  <si>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</si>
  <si>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</si>
  <si>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</si>
  <si>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</si>
  <si>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</si>
  <si>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</si>
  <si>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</si>
  <si>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</si>
  <si>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</si>
  <si>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</si>
  <si>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</si>
  <si>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</si>
  <si>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</si>
  <si>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</si>
  <si>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</si>
  <si>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</si>
  <si>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</si>
  <si>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</si>
  <si>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</si>
  <si>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</si>
  <si>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</si>
  <si>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</si>
  <si>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</si>
  <si>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</si>
  <si>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</si>
  <si>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</si>
  <si>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</si>
  <si>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</si>
  <si>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</si>
  <si>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</si>
  <si>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</si>
  <si>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</si>
  <si>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</si>
  <si>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</si>
  <si>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</si>
  <si>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</si>
  <si>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</si>
  <si>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</si>
  <si>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</si>
  <si>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</si>
  <si>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</si>
  <si>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</si>
  <si>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</si>
  <si>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</si>
  <si>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</si>
  <si>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</si>
  <si>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</si>
  <si>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</si>
  <si>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</si>
  <si>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</si>
  <si>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</si>
  <si>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</si>
  <si>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</si>
  <si>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</si>
  <si>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</si>
  <si>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</si>
  <si>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</si>
  <si>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</si>
  <si>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</si>
  <si>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南大東村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</si>
  <si>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</si>
  <si>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</si>
  <si>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</si>
  <si>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</si>
  <si>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</si>
  <si>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</si>
  <si>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</si>
  <si>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</si>
  <si>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</si>
  <si>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</si>
  <si>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</si>
  <si>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</si>
  <si>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</si>
  <si>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</si>
  <si>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</si>
  <si>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</si>
  <si>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</si>
  <si>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類似団体平均値を上回っており、令和2年度も依然黒字である。これは料金収入の微増及び歳出の需用費及び償還金減が主な要因である。しかし収入を他会計繰入金に依存しており、今後の事業運営改善計画を実行していく必要がある。
④企業債残高対事業規模比率
各年度全て類似団体平均値を大きく下回っている。老朽化施設対策の配水管布設替管路更新事業は計画による起債が増加している。
⑤料金回収率
類似団体平均値を上回っているが、前年度に比べ数値は減少している。料金収入では賄えず他会計繰入金に依存している為、収入増加に向けて徴収業務の更なる強化を図る。
⑥給水原価
類似団体平均値を上回っている。有水水量の減は漏水、計量器の不具合があり、今後も引き続き管路布設替、施設改善改修による維持管理費用の削減を図る。
⑦施設利用率
各年度全て類似団体平均値及び全国平均を上回り、値を維持していることから施設への投資経済性は効率的に推移している。
⑧有収率
上記⑥のとおり今後も改善を実施し有収率の増加を図る。また、今後も漏水調査を実施し有収率増加を図る。</t>
    <rPh sb="17" eb="19">
      <t>ウワマワ</t>
    </rPh>
    <rPh sb="153" eb="156">
      <t>ロウキュウカ</t>
    </rPh>
    <rPh sb="156" eb="158">
      <t>シセツ</t>
    </rPh>
    <rPh sb="158" eb="160">
      <t>タイサク</t>
    </rPh>
    <rPh sb="171" eb="173">
      <t>ジギョウ</t>
    </rPh>
    <rPh sb="174" eb="176">
      <t>ケイカク</t>
    </rPh>
    <rPh sb="179" eb="181">
      <t>キサイ</t>
    </rPh>
    <rPh sb="182" eb="184">
      <t>ゾウカ</t>
    </rPh>
    <rPh sb="197" eb="198">
      <t>ヨル</t>
    </rPh>
    <rPh sb="215" eb="218">
      <t>ゼンネンド</t>
    </rPh>
    <rPh sb="219" eb="220">
      <t>クラ</t>
    </rPh>
    <rPh sb="221" eb="223">
      <t>スウチ</t>
    </rPh>
    <rPh sb="224" eb="226">
      <t>ゲンショウ</t>
    </rPh>
    <rPh sb="320" eb="322">
      <t>コンゴ</t>
    </rPh>
    <rPh sb="323" eb="324">
      <t>ヒ</t>
    </rPh>
    <rPh sb="325" eb="327">
      <t>カンロ</t>
    </rPh>
    <rPh sb="327" eb="329">
      <t>フセツ</t>
    </rPh>
    <rPh sb="329" eb="330">
      <t>カ</t>
    </rPh>
    <rPh sb="331" eb="333">
      <t>シセツ</t>
    </rPh>
    <rPh sb="333" eb="334">
      <t>ツヅ</t>
    </rPh>
    <rPh sb="342" eb="344">
      <t>カンリ</t>
    </rPh>
    <rPh sb="347" eb="349">
      <t>サクゲン</t>
    </rPh>
    <phoneticPr fontId="4"/>
  </si>
  <si>
    <t>類似団体平均値を下回っている。管路に使用しているHIVP管は耐用年数：50年とされているが、供用開始から20年以上経過しているため管路維持管理等の突発的な修繕対策が必要である。そのため令和2年度以降も引き続き、耐用年数20年以上経過している既設管HIVP管からHPPE管への更新を行う。</t>
    <rPh sb="97" eb="99">
      <t>イコウ</t>
    </rPh>
    <rPh sb="100" eb="101">
      <t>ヒ</t>
    </rPh>
    <rPh sb="102" eb="103">
      <t>ツヅ</t>
    </rPh>
    <rPh sb="140" eb="141">
      <t>オコナ</t>
    </rPh>
    <phoneticPr fontId="4"/>
  </si>
  <si>
    <t>県企業局による水道広域化は施設整備計画の遅れにより次年度以降とされた。施設老朽化による維持管理及び浄水給水に不安定な状況にあり早期完成による安定安心安価な供給を望んでいる。用水受水体の施設設備として、管路更新等による有収率向上、起債事業の計画、微収業務強化等の課題他会計繰入金減にするための課題がある。本村ではアセットマネジメントを実践しながら財政支出も考慮し、健全経営事業運営を行う。</t>
    <rPh sb="0" eb="1">
      <t>ケン</t>
    </rPh>
    <rPh sb="1" eb="3">
      <t>キギョウ</t>
    </rPh>
    <rPh sb="3" eb="4">
      <t>キョク</t>
    </rPh>
    <rPh sb="13" eb="15">
      <t>シセツ</t>
    </rPh>
    <rPh sb="15" eb="17">
      <t>セイビ</t>
    </rPh>
    <rPh sb="17" eb="19">
      <t>ケイカク</t>
    </rPh>
    <rPh sb="20" eb="21">
      <t>オク</t>
    </rPh>
    <rPh sb="25" eb="28">
      <t>ジネンド</t>
    </rPh>
    <rPh sb="28" eb="30">
      <t>イコウ</t>
    </rPh>
    <rPh sb="35" eb="37">
      <t>シセツ</t>
    </rPh>
    <rPh sb="37" eb="40">
      <t>ロウキュウカ</t>
    </rPh>
    <rPh sb="43" eb="45">
      <t>イジ</t>
    </rPh>
    <rPh sb="45" eb="47">
      <t>カンリ</t>
    </rPh>
    <rPh sb="47" eb="48">
      <t>オヨ</t>
    </rPh>
    <rPh sb="181" eb="183">
      <t>ケンゼン</t>
    </rPh>
    <rPh sb="183" eb="185">
      <t>ケイエイ</t>
    </rPh>
    <rPh sb="185" eb="187">
      <t>ジギョウ</t>
    </rPh>
    <rPh sb="187" eb="189">
      <t>ウンエイ</t>
    </rPh>
    <rPh sb="190" eb="19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</si>
</sst>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B4-4DE1-865E-BBF0B97B5D2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86B4-4DE1-865E-BBF0B97B5D2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58.04</c:v>
                </c:pt>
                <c:pt idx="1">
                  <c:v>66.64</c:v>
                </c:pt>
                <c:pt idx="2">
                  <c:v>58.12</c:v>
                </c:pt>
                <c:pt idx="3">
                  <c:v>55.95</c:v>
                </c:pt>
                <c:pt idx="4">
                  <c:v>57.77</c:v>
                </c:pt>
              </c:numCache>
            </c:numRef>
          </c:val>
          <c:extLst>
            <c:ext xmlns:c16="http://schemas.microsoft.com/office/drawing/2014/chart" uri="{C3380CC4-5D6E-409C-BE32-E72D297353CC}">
              <c16:uniqueId val="{00000000-5E50-46F4-9B50-229AAEAE5AA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5E50-46F4-9B50-229AAEAE5AA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82.68</c:v>
                </c:pt>
                <c:pt idx="1">
                  <c:v>73.11</c:v>
                </c:pt>
                <c:pt idx="2">
                  <c:v>79.72</c:v>
                </c:pt>
                <c:pt idx="3">
                  <c:v>84.71</c:v>
                </c:pt>
                <c:pt idx="4">
                  <c:v>82.58</c:v>
                </c:pt>
              </c:numCache>
            </c:numRef>
          </c:val>
          <c:extLst>
            <c:ext xmlns:c16="http://schemas.microsoft.com/office/drawing/2014/chart" uri="{C3380CC4-5D6E-409C-BE32-E72D297353CC}">
              <c16:uniqueId val="{00000000-C2A2-495C-9236-E50B468B789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C2A2-495C-9236-E50B468B789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118.11</c:v>
                </c:pt>
                <c:pt idx="1">
                  <c:v>107.21</c:v>
                </c:pt>
                <c:pt idx="2">
                  <c:v>119.86</c:v>
                </c:pt>
                <c:pt idx="3">
                  <c:v>123.48</c:v>
                </c:pt>
                <c:pt idx="4">
                  <c:v>130.82</c:v>
                </c:pt>
              </c:numCache>
            </c:numRef>
          </c:val>
          <c:extLst>
            <c:ext xmlns:c16="http://schemas.microsoft.com/office/drawing/2014/chart" uri="{C3380CC4-5D6E-409C-BE32-E72D297353CC}">
              <c16:uniqueId val="{00000000-6ABB-4D07-B56D-73DFA57D613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6ABB-4D07-B56D-73DFA57D613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B6-4AA3-90F8-3BF33F30885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B6-4AA3-90F8-3BF33F30885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0C-429D-881C-2E75703E339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0C-429D-881C-2E75703E339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88-4429-92E6-2B323A77FB1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88-4429-92E6-2B323A77FB1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3B-4493-A4A3-CD8AD810179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3B-4493-A4A3-CD8AD810179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317.93</c:v>
                </c:pt>
                <c:pt idx="1">
                  <c:v>283.43</c:v>
                </c:pt>
                <c:pt idx="2">
                  <c:v>270.42</c:v>
                </c:pt>
                <c:pt idx="3">
                  <c:v>310.87</c:v>
                </c:pt>
                <c:pt idx="4">
                  <c:v>435.77</c:v>
                </c:pt>
              </c:numCache>
            </c:numRef>
          </c:val>
          <c:extLst>
            <c:ext xmlns:c16="http://schemas.microsoft.com/office/drawing/2014/chart" uri="{C3380CC4-5D6E-409C-BE32-E72D297353CC}">
              <c16:uniqueId val="{00000000-E21C-48DA-8AAE-8E472AD4747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E21C-48DA-8AAE-8E472AD4747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97.44</c:v>
                </c:pt>
                <c:pt idx="1">
                  <c:v>67.64</c:v>
                </c:pt>
                <c:pt idx="2">
                  <c:v>78.53</c:v>
                </c:pt>
                <c:pt idx="3">
                  <c:v>95.31</c:v>
                </c:pt>
                <c:pt idx="4">
                  <c:v>77.150000000000006</c:v>
                </c:pt>
              </c:numCache>
            </c:numRef>
          </c:val>
          <c:extLst>
            <c:ext xmlns:c16="http://schemas.microsoft.com/office/drawing/2014/chart" uri="{C3380CC4-5D6E-409C-BE32-E72D297353CC}">
              <c16:uniqueId val="{00000000-8556-41F4-8D8C-13E0DD4F96A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8556-41F4-8D8C-13E0DD4F96A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466.67</c:v>
                </c:pt>
                <c:pt idx="1">
                  <c:v>651.14</c:v>
                </c:pt>
                <c:pt idx="2">
                  <c:v>572.84</c:v>
                </c:pt>
                <c:pt idx="3">
                  <c:v>467</c:v>
                </c:pt>
                <c:pt idx="4">
                  <c:v>446.89</c:v>
                </c:pt>
              </c:numCache>
            </c:numRef>
          </c:val>
          <c:extLst>
            <c:ext xmlns:c16="http://schemas.microsoft.com/office/drawing/2014/chart" uri="{C3380CC4-5D6E-409C-BE32-E72D297353CC}">
              <c16:uniqueId val="{00000000-4576-4D15-8A4B-D2570432748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4576-4D15-8A4B-D2570432748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2" zoomScale="70" zoomScaleNormal="7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南大東村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1257</v>
      </c>
      <c r="AM8" s="67"/>
      <c r="AN8" s="67"/>
      <c r="AO8" s="67"/>
      <c r="AP8" s="67"/>
      <c r="AQ8" s="67"/>
      <c r="AR8" s="67"/>
      <c r="AS8" s="67"/>
      <c r="AT8" s="66">
        <f>データ!$S$6</f>
        <v>30.52</v>
      </c>
      <c r="AU8" s="66"/>
      <c r="AV8" s="66"/>
      <c r="AW8" s="66"/>
      <c r="AX8" s="66"/>
      <c r="AY8" s="66"/>
      <c r="AZ8" s="66"/>
      <c r="BA8" s="66"/>
      <c r="BB8" s="66">
        <f>データ!$T$6</f>
        <v>41.19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99.68</v>
      </c>
      <c r="Q10" s="66"/>
      <c r="R10" s="66"/>
      <c r="S10" s="66"/>
      <c r="T10" s="66"/>
      <c r="U10" s="66"/>
      <c r="V10" s="66"/>
      <c r="W10" s="67">
        <f>データ!$Q$6</f>
        <v>7762</v>
      </c>
      <c r="X10" s="67"/>
      <c r="Y10" s="67"/>
      <c r="Z10" s="67"/>
      <c r="AA10" s="67"/>
      <c r="AB10" s="67"/>
      <c r="AC10" s="67"/>
      <c r="AD10" s="2"/>
      <c r="AE10" s="2"/>
      <c r="AF10" s="2"/>
      <c r="AG10" s="2"/>
      <c r="AH10" s="2"/>
      <c r="AI10" s="2"/>
      <c r="AJ10" s="2"/>
      <c r="AK10" s="2"/>
      <c r="AL10" s="67">
        <f>データ!$U$6</f>
        <v>1230</v>
      </c>
      <c r="AM10" s="67"/>
      <c r="AN10" s="67"/>
      <c r="AO10" s="67"/>
      <c r="AP10" s="67"/>
      <c r="AQ10" s="67"/>
      <c r="AR10" s="67"/>
      <c r="AS10" s="67"/>
      <c r="AT10" s="66">
        <f>データ!$V$6</f>
        <v>3.05</v>
      </c>
      <c r="AU10" s="66"/>
      <c r="AV10" s="66"/>
      <c r="AW10" s="66"/>
      <c r="AX10" s="66"/>
      <c r="AY10" s="66"/>
      <c r="AZ10" s="66"/>
      <c r="BA10" s="66"/>
      <c r="BB10" s="66">
        <f>データ!$W$6</f>
        <v>403.28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A6oi6I+kW44tdyJf0t/IEmH6NilTi80ufULN+op+IXsQNnK2LpZ2bptXWcREYnnE4P2QoIbm5S/RaiJPNsr37A==" saltValue="kU/gDbLobD64GpGHCtEL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473570</v>
      </c>
      <c r="D6" s="34">
        <f t="shared" si="3"/>
        <v>47</v>
      </c>
      <c r="E6" s="34">
        <f t="shared" si="3"/>
        <v>1</v>
      </c>
      <c r="F6" s="34">
        <f t="shared" si="3"/>
        <v>0</v>
      </c>
      <c r="G6" s="34">
        <f t="shared" si="3"/>
        <v>0</v>
      </c>
      <c r="H6" s="34" t="str">
        <f t="shared" si="3"/>
        <v>沖縄県　南大東村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99.68</v>
      </c>
      <c r="Q6" s="35">
        <f t="shared" si="3"/>
        <v>7762</v>
      </c>
      <c r="R6" s="35">
        <f t="shared" si="3"/>
        <v>1257</v>
      </c>
      <c r="S6" s="35">
        <f t="shared" si="3"/>
        <v>30.52</v>
      </c>
      <c r="T6" s="35">
        <f t="shared" si="3"/>
        <v>41.19</v>
      </c>
      <c r="U6" s="35">
        <f t="shared" si="3"/>
        <v>1230</v>
      </c>
      <c r="V6" s="35">
        <f t="shared" si="3"/>
        <v>3.05</v>
      </c>
      <c r="W6" s="35">
        <f t="shared" si="3"/>
        <v>403.28</v>
      </c>
      <c r="X6" s="36">
        <f>IF(X7="",NA(),X7)</f>
        <v>118.11</v>
      </c>
      <c r="Y6" s="36">
        <f t="shared" ref="Y6:AG6" si="4">IF(Y7="",NA(),Y7)</f>
        <v>107.21</v>
      </c>
      <c r="Z6" s="36">
        <f t="shared" si="4"/>
        <v>119.86</v>
      </c>
      <c r="AA6" s="36">
        <f t="shared" si="4"/>
        <v>123.48</v>
      </c>
      <c r="AB6" s="36">
        <f t="shared" si="4"/>
        <v>130.82</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317.93</v>
      </c>
      <c r="BF6" s="36">
        <f t="shared" ref="BF6:BN6" si="7">IF(BF7="",NA(),BF7)</f>
        <v>283.43</v>
      </c>
      <c r="BG6" s="36">
        <f t="shared" si="7"/>
        <v>270.42</v>
      </c>
      <c r="BH6" s="36">
        <f t="shared" si="7"/>
        <v>310.87</v>
      </c>
      <c r="BI6" s="36">
        <f t="shared" si="7"/>
        <v>435.77</v>
      </c>
      <c r="BJ6" s="36">
        <f t="shared" si="7"/>
        <v>1595.62</v>
      </c>
      <c r="BK6" s="36">
        <f t="shared" si="7"/>
        <v>1302.33</v>
      </c>
      <c r="BL6" s="36">
        <f t="shared" si="7"/>
        <v>1274.21</v>
      </c>
      <c r="BM6" s="36">
        <f t="shared" si="7"/>
        <v>1183.92</v>
      </c>
      <c r="BN6" s="36">
        <f t="shared" si="7"/>
        <v>1128.72</v>
      </c>
      <c r="BO6" s="35" t="str">
        <f>IF(BO7="","",IF(BO7="-","【-】","【"&amp;SUBSTITUTE(TEXT(BO7,"#,##0.00"),"-","△")&amp;"】"))</f>
        <v>【949.15】</v>
      </c>
      <c r="BP6" s="36">
        <f>IF(BP7="",NA(),BP7)</f>
        <v>97.44</v>
      </c>
      <c r="BQ6" s="36">
        <f t="shared" ref="BQ6:BY6" si="8">IF(BQ7="",NA(),BQ7)</f>
        <v>67.64</v>
      </c>
      <c r="BR6" s="36">
        <f t="shared" si="8"/>
        <v>78.53</v>
      </c>
      <c r="BS6" s="36">
        <f t="shared" si="8"/>
        <v>95.31</v>
      </c>
      <c r="BT6" s="36">
        <f t="shared" si="8"/>
        <v>77.150000000000006</v>
      </c>
      <c r="BU6" s="36">
        <f t="shared" si="8"/>
        <v>37.92</v>
      </c>
      <c r="BV6" s="36">
        <f t="shared" si="8"/>
        <v>40.89</v>
      </c>
      <c r="BW6" s="36">
        <f t="shared" si="8"/>
        <v>41.25</v>
      </c>
      <c r="BX6" s="36">
        <f t="shared" si="8"/>
        <v>42.5</v>
      </c>
      <c r="BY6" s="36">
        <f t="shared" si="8"/>
        <v>41.84</v>
      </c>
      <c r="BZ6" s="35" t="str">
        <f>IF(BZ7="","",IF(BZ7="-","【-】","【"&amp;SUBSTITUTE(TEXT(BZ7,"#,##0.00"),"-","△")&amp;"】"))</f>
        <v>【55.87】</v>
      </c>
      <c r="CA6" s="36">
        <f>IF(CA7="",NA(),CA7)</f>
        <v>466.67</v>
      </c>
      <c r="CB6" s="36">
        <f t="shared" ref="CB6:CJ6" si="9">IF(CB7="",NA(),CB7)</f>
        <v>651.14</v>
      </c>
      <c r="CC6" s="36">
        <f t="shared" si="9"/>
        <v>572.84</v>
      </c>
      <c r="CD6" s="36">
        <f t="shared" si="9"/>
        <v>467</v>
      </c>
      <c r="CE6" s="36">
        <f t="shared" si="9"/>
        <v>446.89</v>
      </c>
      <c r="CF6" s="36">
        <f t="shared" si="9"/>
        <v>423.18</v>
      </c>
      <c r="CG6" s="36">
        <f t="shared" si="9"/>
        <v>383.2</v>
      </c>
      <c r="CH6" s="36">
        <f t="shared" si="9"/>
        <v>383.25</v>
      </c>
      <c r="CI6" s="36">
        <f t="shared" si="9"/>
        <v>377.72</v>
      </c>
      <c r="CJ6" s="36">
        <f t="shared" si="9"/>
        <v>390.47</v>
      </c>
      <c r="CK6" s="35" t="str">
        <f>IF(CK7="","",IF(CK7="-","【-】","【"&amp;SUBSTITUTE(TEXT(CK7,"#,##0.00"),"-","△")&amp;"】"))</f>
        <v>【288.19】</v>
      </c>
      <c r="CL6" s="36">
        <f>IF(CL7="",NA(),CL7)</f>
        <v>58.04</v>
      </c>
      <c r="CM6" s="36">
        <f t="shared" ref="CM6:CU6" si="10">IF(CM7="",NA(),CM7)</f>
        <v>66.64</v>
      </c>
      <c r="CN6" s="36">
        <f t="shared" si="10"/>
        <v>58.12</v>
      </c>
      <c r="CO6" s="36">
        <f t="shared" si="10"/>
        <v>55.95</v>
      </c>
      <c r="CP6" s="36">
        <f t="shared" si="10"/>
        <v>57.77</v>
      </c>
      <c r="CQ6" s="36">
        <f t="shared" si="10"/>
        <v>46.9</v>
      </c>
      <c r="CR6" s="36">
        <f t="shared" si="10"/>
        <v>47.95</v>
      </c>
      <c r="CS6" s="36">
        <f t="shared" si="10"/>
        <v>48.26</v>
      </c>
      <c r="CT6" s="36">
        <f t="shared" si="10"/>
        <v>48.01</v>
      </c>
      <c r="CU6" s="36">
        <f t="shared" si="10"/>
        <v>49.08</v>
      </c>
      <c r="CV6" s="35" t="str">
        <f>IF(CV7="","",IF(CV7="-","【-】","【"&amp;SUBSTITUTE(TEXT(CV7,"#,##0.00"),"-","△")&amp;"】"))</f>
        <v>【56.31】</v>
      </c>
      <c r="CW6" s="36">
        <f>IF(CW7="",NA(),CW7)</f>
        <v>82.68</v>
      </c>
      <c r="CX6" s="36">
        <f t="shared" ref="CX6:DF6" si="11">IF(CX7="",NA(),CX7)</f>
        <v>73.11</v>
      </c>
      <c r="CY6" s="36">
        <f t="shared" si="11"/>
        <v>79.72</v>
      </c>
      <c r="CZ6" s="36">
        <f t="shared" si="11"/>
        <v>84.71</v>
      </c>
      <c r="DA6" s="36">
        <f t="shared" si="11"/>
        <v>82.58</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473570</v>
      </c>
      <c r="D7" s="38">
        <v>47</v>
      </c>
      <c r="E7" s="38">
        <v>1</v>
      </c>
      <c r="F7" s="38">
        <v>0</v>
      </c>
      <c r="G7" s="38">
        <v>0</v>
      </c>
      <c r="H7" s="38" t="s">
        <v>96</v>
      </c>
      <c r="I7" s="38" t="s">
        <v>97</v>
      </c>
      <c r="J7" s="38" t="s">
        <v>98</v>
      </c>
      <c r="K7" s="38" t="s">
        <v>99</v>
      </c>
      <c r="L7" s="38" t="s">
        <v>100</v>
      </c>
      <c r="M7" s="38" t="s">
        <v>101</v>
      </c>
      <c r="N7" s="39" t="s">
        <v>102</v>
      </c>
      <c r="O7" s="39" t="s">
        <v>103</v>
      </c>
      <c r="P7" s="39">
        <v>99.68</v>
      </c>
      <c r="Q7" s="39">
        <v>7762</v>
      </c>
      <c r="R7" s="39">
        <v>1257</v>
      </c>
      <c r="S7" s="39">
        <v>30.52</v>
      </c>
      <c r="T7" s="39">
        <v>41.19</v>
      </c>
      <c r="U7" s="39">
        <v>1230</v>
      </c>
      <c r="V7" s="39">
        <v>3.05</v>
      </c>
      <c r="W7" s="39">
        <v>403.28</v>
      </c>
      <c r="X7" s="39">
        <v>118.11</v>
      </c>
      <c r="Y7" s="39">
        <v>107.21</v>
      </c>
      <c r="Z7" s="39">
        <v>119.86</v>
      </c>
      <c r="AA7" s="39">
        <v>123.48</v>
      </c>
      <c r="AB7" s="39">
        <v>130.82</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317.93</v>
      </c>
      <c r="BF7" s="39">
        <v>283.43</v>
      </c>
      <c r="BG7" s="39">
        <v>270.42</v>
      </c>
      <c r="BH7" s="39">
        <v>310.87</v>
      </c>
      <c r="BI7" s="39">
        <v>435.77</v>
      </c>
      <c r="BJ7" s="39">
        <v>1595.62</v>
      </c>
      <c r="BK7" s="39">
        <v>1302.33</v>
      </c>
      <c r="BL7" s="39">
        <v>1274.21</v>
      </c>
      <c r="BM7" s="39">
        <v>1183.92</v>
      </c>
      <c r="BN7" s="39">
        <v>1128.72</v>
      </c>
      <c r="BO7" s="39">
        <v>949.15</v>
      </c>
      <c r="BP7" s="39">
        <v>97.44</v>
      </c>
      <c r="BQ7" s="39">
        <v>67.64</v>
      </c>
      <c r="BR7" s="39">
        <v>78.53</v>
      </c>
      <c r="BS7" s="39">
        <v>95.31</v>
      </c>
      <c r="BT7" s="39">
        <v>77.150000000000006</v>
      </c>
      <c r="BU7" s="39">
        <v>37.92</v>
      </c>
      <c r="BV7" s="39">
        <v>40.89</v>
      </c>
      <c r="BW7" s="39">
        <v>41.25</v>
      </c>
      <c r="BX7" s="39">
        <v>42.5</v>
      </c>
      <c r="BY7" s="39">
        <v>41.84</v>
      </c>
      <c r="BZ7" s="39">
        <v>55.87</v>
      </c>
      <c r="CA7" s="39">
        <v>466.67</v>
      </c>
      <c r="CB7" s="39">
        <v>651.14</v>
      </c>
      <c r="CC7" s="39">
        <v>572.84</v>
      </c>
      <c r="CD7" s="39">
        <v>467</v>
      </c>
      <c r="CE7" s="39">
        <v>446.89</v>
      </c>
      <c r="CF7" s="39">
        <v>423.18</v>
      </c>
      <c r="CG7" s="39">
        <v>383.2</v>
      </c>
      <c r="CH7" s="39">
        <v>383.25</v>
      </c>
      <c r="CI7" s="39">
        <v>377.72</v>
      </c>
      <c r="CJ7" s="39">
        <v>390.47</v>
      </c>
      <c r="CK7" s="39">
        <v>288.19</v>
      </c>
      <c r="CL7" s="39">
        <v>58.04</v>
      </c>
      <c r="CM7" s="39">
        <v>66.64</v>
      </c>
      <c r="CN7" s="39">
        <v>58.12</v>
      </c>
      <c r="CO7" s="39">
        <v>55.95</v>
      </c>
      <c r="CP7" s="39">
        <v>57.77</v>
      </c>
      <c r="CQ7" s="39">
        <v>46.9</v>
      </c>
      <c r="CR7" s="39">
        <v>47.95</v>
      </c>
      <c r="CS7" s="39">
        <v>48.26</v>
      </c>
      <c r="CT7" s="39">
        <v>48.01</v>
      </c>
      <c r="CU7" s="39">
        <v>49.08</v>
      </c>
      <c r="CV7" s="39">
        <v>56.31</v>
      </c>
      <c r="CW7" s="39">
        <v>82.68</v>
      </c>
      <c r="CX7" s="39">
        <v>73.11</v>
      </c>
      <c r="CY7" s="39">
        <v>79.72</v>
      </c>
      <c r="CZ7" s="39">
        <v>84.71</v>
      </c>
      <c r="DA7" s="39">
        <v>82.58</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2021-12-03T07:05:54Z</dcterms:created>
  <dcterms:modified xsi:type="dcterms:W3CDTF">2022-01-26T07:12:30Z</dcterms:modified>
  <cp:category/>
</cp:coreProperties>
</file>