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mami\Desktop\令和3年\他課依頼業務\総務課\公営企業に係る経営比較分析表（令和２年度決算）の分析\"/>
    </mc:Choice>
  </mc:AlternateContent>
  <workbookProtection workbookAlgorithmName="SHA-512" workbookHashValue="gEwW69pyEGvpsQGo1IE2JQmDeVhZ7nyk7/9xbvZS0AQvvV/jNZUElaK9P3BMoGlfLQV3bbT7RmscV/bkfjh2BQ==" workbookSaltValue="WeMN3DJ4hNK0DdKjJ9XzR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<sst xmlns="http://schemas.openxmlformats.org/spreadsheetml/2006/main" count="236" uniqueCount="120">
  <si>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</si>
  <si>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</si>
  <si>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</si>
  <si>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</si>
  <si>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</si>
  <si>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</si>
  <si>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</si>
  <si>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</si>
  <si>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</si>
  <si>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</si>
  <si>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</si>
  <si>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</si>
  <si>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</si>
  <si>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</si>
  <si>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</si>
  <si>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</si>
  <si>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</si>
  <si>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</si>
  <si>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</si>
  <si>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</si>
  <si>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</si>
  <si>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</si>
  <si>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</si>
  <si>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</si>
  <si>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</si>
  <si>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</si>
  <si>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</si>
  <si>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</si>
  <si>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</si>
  <si>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</si>
  <si>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</si>
  <si>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</si>
  <si>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</si>
  <si>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</si>
  <si>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</si>
  <si>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</si>
  <si>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</si>
  <si>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</si>
  <si>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</si>
  <si>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</si>
  <si>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</si>
  <si>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</si>
  <si>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</si>
  <si>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</si>
  <si>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</si>
  <si>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</si>
  <si>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</si>
  <si>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</si>
  <si>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</si>
  <si>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</si>
  <si>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</si>
  <si>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</si>
  <si>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</si>
  <si>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</si>
  <si>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</si>
  <si>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</si>
  <si>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</si>
  <si>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</si>
  <si>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</si>
  <si>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</si>
  <si>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</si>
  <si>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</si>
  <si>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</si>
  <si>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</si>
  <si>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</si>
  <si>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</si>
  <si>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</si>
  <si>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</si>
  <si>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</si>
  <si>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</si>
  <si>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</si>
  <si>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</si>
  <si>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</si>
  <si>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</si>
  <si>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</si>
  <si>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</si>
  <si>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</si>
  <si>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</si>
  <si>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</si>
  <si>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</si>
  <si>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</si>
  <si>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</si>
  <si>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</si>
  <si>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</si>
  <si>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</si>
  <si>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</si>
  <si>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</si>
  <si>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</si>
  <si>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</si>
  <si>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</si>
  <si>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</si>
  <si>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</si>
  <si>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</si>
  <si>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</si>
  <si>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</si>
  <si>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</si>
  <si>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</si>
  <si>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</si>
  <si>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</si>
  <si>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</si>
  <si>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</si>
  <si>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</si>
  <si>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</si>
  <si>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</si>
  <si>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</si>
  <si>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</si>
  <si>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</si>
  <si>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</si>
  <si>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</si>
  <si>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</si>
  <si>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</si>
  <si>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</si>
  <si>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</si>
  <si>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</si>
  <si>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</si>
  <si>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</si>
  <si>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</si>
  <si>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①②該当なし。　　　　　　　　　　　　　　　　　　　　　　　③管渠改善率（％）　　　　　　　　　　　　　　　　　　　　　管渠等（管路含む）については、管渠内のポンプ類の設備改築のみ実施。共用開始後20年以内で改築対象ではなかったため、これまでは未実施である。今後は処理場同様　管渠等の点検調査も含めた改築計画の必要性を判断していく。（当面は機器等の更新事業を中心に取り組むが、段階的に必要性を判断していく）</t>
    <phoneticPr fontId="4"/>
  </si>
  <si>
    <t>①収益的収支比率　　　　　　　　　　　　　　　　　　　　　　　　　　・83.35％と単年度における収支が昨年度より減少した。　総収益のうち一般会計からの繰入による負担が多いいため費用の削減が求められる。今後、使用料等の見直を検討                      　　　　　　　　　　　　　　　　　　　　②・③該当なし。　　　　　　　　　　　　　　　　　　　　　　　　④企業債残高対策事業規模比率（％）　　　　　　　　　　　　　　　　　企業債の比率についてH26年度以降上昇傾向にある。昨年度より比率はさがっているものの、全国及び類似団体と比較しても高い状況で、計画的な事業計画が求められる。（共用開始以降更新の時期を迎えた設備機器が多く、処理能力の維持を行うため必要事項なっている。）　　　　　　　　　　　　　　　　　　　⑤経費回収率（％）　　　　　　　　　　　　　　　　　　　　　　　回収率は昨年より若干増加しているが、平均値を大きく下回っており、使用料以外における負担が多くなっているため、経費の抑制は必要であるが必要最小限の費用となっており、今後は料金の見直しなど検討。　　　　　　　　　　　　　　　　　　　　　　　　　　　　⑥汚水処理原価（円）　　　　　　　　　　　　　　　　　　　　　　汚水処理原価における費用は昨年度より減少しているが、全国・類似団体と比較すると高い状態である。有収水量の向上がなく、処理費のみが高くなっている状況が続いている。接続率の向上・不明水等の対策が課題となっている。　　　　　　　　　　　　　　　　　　　　　　　　　⑦施設利用率（％）　　　　　　　　　　　　　　　　　　　　　　　　利用率は新型コロナ感染症の影響により昨年度から大幅に下がり、平均値を下回っている。処理能力に対する一日当たりの割合は低い状況ではあるが、観光客等が増大する夏場の水量（日）や利用者が増加することも見据えているため適切と判断。　　　　　　　　　　　　　　　　　　　　　　　　　　　　　　⑧水洗化率（％）　　　　　　　　　　　　　　　　　　　　　　　　水洗化率については若干向上。全国・類似団体と比較し若干高い状態であるが、接続率の向上の為の周知を引き続き行っていく。　</t>
    <rPh sb="42" eb="45">
      <t>タンネンド</t>
    </rPh>
    <rPh sb="49" eb="51">
      <t>シュウシ</t>
    </rPh>
    <rPh sb="52" eb="54">
      <t>サクネン</t>
    </rPh>
    <rPh sb="54" eb="55">
      <t>ド</t>
    </rPh>
    <rPh sb="57" eb="59">
      <t>ゲンショウ</t>
    </rPh>
    <rPh sb="247" eb="250">
      <t>サクネンド</t>
    </rPh>
    <rPh sb="252" eb="254">
      <t>ヒリツ</t>
    </rPh>
    <rPh sb="408" eb="410">
      <t>ゾウカ</t>
    </rPh>
    <rPh sb="416" eb="419">
      <t>ヘイキンチ</t>
    </rPh>
    <rPh sb="420" eb="421">
      <t>オオ</t>
    </rPh>
    <rPh sb="423" eb="425">
      <t>シタマワ</t>
    </rPh>
    <rPh sb="571" eb="573">
      <t>ゲンショウ</t>
    </rPh>
    <rPh sb="624" eb="626">
      <t>ジョウキョウ</t>
    </rPh>
    <rPh sb="627" eb="628">
      <t>ツヅ</t>
    </rPh>
    <rPh sb="648" eb="650">
      <t>カダイ</t>
    </rPh>
    <rPh sb="719" eb="721">
      <t>シンガタ</t>
    </rPh>
    <rPh sb="724" eb="727">
      <t>カンセンショウ</t>
    </rPh>
    <rPh sb="728" eb="730">
      <t>エイキョウ</t>
    </rPh>
    <rPh sb="733" eb="736">
      <t>サクネンド</t>
    </rPh>
    <rPh sb="738" eb="740">
      <t>オオハバ</t>
    </rPh>
    <rPh sb="741" eb="742">
      <t>サ</t>
    </rPh>
    <rPh sb="745" eb="748">
      <t>ヘイキンチ</t>
    </rPh>
    <rPh sb="756" eb="758">
      <t>ショリ</t>
    </rPh>
    <rPh sb="758" eb="760">
      <t>ノウリョク</t>
    </rPh>
    <rPh sb="761" eb="762">
      <t>タイ</t>
    </rPh>
    <rPh sb="764" eb="766">
      <t>イチニチ</t>
    </rPh>
    <rPh sb="766" eb="767">
      <t>ア</t>
    </rPh>
    <rPh sb="770" eb="772">
      <t>ワリアイ</t>
    </rPh>
    <rPh sb="773" eb="774">
      <t>ヒク</t>
    </rPh>
    <rPh sb="775" eb="777">
      <t>ジョウキョウ</t>
    </rPh>
    <rPh sb="931" eb="932">
      <t>タメ</t>
    </rPh>
    <rPh sb="933" eb="935">
      <t>シュウチ</t>
    </rPh>
    <rPh sb="936" eb="937">
      <t>ヒ</t>
    </rPh>
    <rPh sb="938" eb="939">
      <t>ツヅ</t>
    </rPh>
    <rPh sb="940" eb="941">
      <t>オコナ</t>
    </rPh>
    <phoneticPr fontId="4"/>
  </si>
  <si>
    <t>経営の健全性・効率性において
・収益的収支比率・・・昨年から大幅に悪化している。　一般会計からからの歳入に依存する割合が大きい為、改善策が必要。
・経営回収率・・・使用料賄える割合が低い為、今後使用料の見直しなどの検討が必要。
2老朽化の状況対応について　　　　　　　　　　　　　　　　　　　　　　現時点でストックマネジメント事業計画における改築更新（管渠施設・処理場）を実施継続。　　　　　　　　　　　　　　　　　　　　　　　　　　管渠（管路含む）については対応年数判断の上、新規処理地区の追加等、財政面も考慮し、必要に応じた計画を今後検討する。（改築事業終了後）　　</t>
    <rPh sb="30" eb="32">
      <t>オオハバ</t>
    </rPh>
    <rPh sb="33" eb="35">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</si>
</sst>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79-41AE-90D1-65D0EA5385BD}"/>
            </c:ext>
          </c:extLst>
        </c:ser>
        <c:dLbls>
          <c:showLegendKey val="0"/>
          <c:showVal val="0"/>
          <c:showCatName val="0"/>
          <c:showSerName val="0"/>
          <c:showPercent val="0"/>
          <c:showBubbleSize val="0"/>
        </c:dLbls>
        <c:gapWidth val="150"/>
        <c:axId val="95569792"/>
        <c:axId val="9556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1A79-41AE-90D1-65D0EA5385BD}"/>
            </c:ext>
          </c:extLst>
        </c:ser>
        <c:dLbls>
          <c:showLegendKey val="0"/>
          <c:showVal val="0"/>
          <c:showCatName val="0"/>
          <c:showSerName val="0"/>
          <c:showPercent val="0"/>
          <c:showBubbleSize val="0"/>
        </c:dLbls>
        <c:marker val="1"/>
        <c:smooth val="0"/>
        <c:axId val="95569792"/>
        <c:axId val="95568616"/>
      </c:lineChart>
      <c:dateAx>
        <c:axId val="95569792"/>
        <c:scaling>
          <c:orientation val="minMax"/>
        </c:scaling>
        <c:delete val="1"/>
        <c:axPos val="b"/>
        <c:numFmt formatCode="&quot;H&quot;yy" sourceLinked="1"/>
        <c:majorTickMark val="none"/>
        <c:minorTickMark val="none"/>
        <c:tickLblPos val="none"/>
        <c:crossAx val="95568616"/>
        <c:crosses val="autoZero"/>
        <c:auto val="1"/>
        <c:lblOffset val="100"/>
        <c:baseTimeUnit val="years"/>
      </c:dateAx>
      <c:valAx>
        <c:axId val="9556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c:v>
                </c:pt>
                <c:pt idx="1">
                  <c:v>43.33</c:v>
                </c:pt>
                <c:pt idx="2">
                  <c:v>47.67</c:v>
                </c:pt>
                <c:pt idx="3">
                  <c:v>43.17</c:v>
                </c:pt>
                <c:pt idx="4">
                  <c:v>25.83</c:v>
                </c:pt>
              </c:numCache>
            </c:numRef>
          </c:val>
          <c:extLst xmlns:c16r2="http://schemas.microsoft.com/office/drawing/2015/06/chart">
            <c:ext xmlns:c16="http://schemas.microsoft.com/office/drawing/2014/chart" uri="{C3380CC4-5D6E-409C-BE32-E72D297353CC}">
              <c16:uniqueId val="{00000000-85D2-47C3-9027-B6CAF27FDC92}"/>
            </c:ext>
          </c:extLst>
        </c:ser>
        <c:dLbls>
          <c:showLegendKey val="0"/>
          <c:showVal val="0"/>
          <c:showCatName val="0"/>
          <c:showSerName val="0"/>
          <c:showPercent val="0"/>
          <c:showBubbleSize val="0"/>
        </c:dLbls>
        <c:gapWidth val="150"/>
        <c:axId val="249194784"/>
        <c:axId val="24919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85D2-47C3-9027-B6CAF27FDC92}"/>
            </c:ext>
          </c:extLst>
        </c:ser>
        <c:dLbls>
          <c:showLegendKey val="0"/>
          <c:showVal val="0"/>
          <c:showCatName val="0"/>
          <c:showSerName val="0"/>
          <c:showPercent val="0"/>
          <c:showBubbleSize val="0"/>
        </c:dLbls>
        <c:marker val="1"/>
        <c:smooth val="0"/>
        <c:axId val="249194784"/>
        <c:axId val="249190864"/>
      </c:lineChart>
      <c:dateAx>
        <c:axId val="249194784"/>
        <c:scaling>
          <c:orientation val="minMax"/>
        </c:scaling>
        <c:delete val="1"/>
        <c:axPos val="b"/>
        <c:numFmt formatCode="&quot;H&quot;yy" sourceLinked="1"/>
        <c:majorTickMark val="none"/>
        <c:minorTickMark val="none"/>
        <c:tickLblPos val="none"/>
        <c:crossAx val="249190864"/>
        <c:crosses val="autoZero"/>
        <c:auto val="1"/>
        <c:lblOffset val="100"/>
        <c:baseTimeUnit val="years"/>
      </c:dateAx>
      <c:valAx>
        <c:axId val="24919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96.94</c:v>
                </c:pt>
                <c:pt idx="1">
                  <c:v>86.63</c:v>
                </c:pt>
                <c:pt idx="2">
                  <c:v>91.99</c:v>
                </c:pt>
                <c:pt idx="3">
                  <c:v>92.96</c:v>
                </c:pt>
                <c:pt idx="4">
                  <c:v>93.81</c:v>
                </c:pt>
              </c:numCache>
            </c:numRef>
          </c:val>
          <c:extLst xmlns:c16r2="http://schemas.microsoft.com/office/drawing/2015/06/chart">
            <c:ext xmlns:c16="http://schemas.microsoft.com/office/drawing/2014/chart" uri="{C3380CC4-5D6E-409C-BE32-E72D297353CC}">
              <c16:uniqueId val="{00000000-A7B1-4F55-963F-A6FB75FBD2D9}"/>
            </c:ext>
          </c:extLst>
        </c:ser>
        <c:dLbls>
          <c:showLegendKey val="0"/>
          <c:showVal val="0"/>
          <c:showCatName val="0"/>
          <c:showSerName val="0"/>
          <c:showPercent val="0"/>
          <c:showBubbleSize val="0"/>
        </c:dLbls>
        <c:gapWidth val="150"/>
        <c:axId val="249189688"/>
        <c:axId val="24919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A7B1-4F55-963F-A6FB75FBD2D9}"/>
            </c:ext>
          </c:extLst>
        </c:ser>
        <c:dLbls>
          <c:showLegendKey val="0"/>
          <c:showVal val="0"/>
          <c:showCatName val="0"/>
          <c:showSerName val="0"/>
          <c:showPercent val="0"/>
          <c:showBubbleSize val="0"/>
        </c:dLbls>
        <c:marker val="1"/>
        <c:smooth val="0"/>
        <c:axId val="249189688"/>
        <c:axId val="249190472"/>
      </c:lineChart>
      <c:dateAx>
        <c:axId val="249189688"/>
        <c:scaling>
          <c:orientation val="minMax"/>
        </c:scaling>
        <c:delete val="1"/>
        <c:axPos val="b"/>
        <c:numFmt formatCode="&quot;H&quot;yy" sourceLinked="1"/>
        <c:majorTickMark val="none"/>
        <c:minorTickMark val="none"/>
        <c:tickLblPos val="none"/>
        <c:crossAx val="249190472"/>
        <c:crosses val="autoZero"/>
        <c:auto val="1"/>
        <c:lblOffset val="100"/>
        <c:baseTimeUnit val="years"/>
      </c:dateAx>
      <c:valAx>
        <c:axId val="24919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8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78.39</c:v>
                </c:pt>
                <c:pt idx="1">
                  <c:v>99.82</c:v>
                </c:pt>
                <c:pt idx="2">
                  <c:v>100.43</c:v>
                </c:pt>
                <c:pt idx="3">
                  <c:v>99.94</c:v>
                </c:pt>
                <c:pt idx="4">
                  <c:v>83.35</c:v>
                </c:pt>
              </c:numCache>
            </c:numRef>
          </c:val>
          <c:extLst xmlns:c16r2="http://schemas.microsoft.com/office/drawing/2015/06/chart">
            <c:ext xmlns:c16="http://schemas.microsoft.com/office/drawing/2014/chart" uri="{C3380CC4-5D6E-409C-BE32-E72D297353CC}">
              <c16:uniqueId val="{00000000-AAA9-42D4-A898-9245D7348E38}"/>
            </c:ext>
          </c:extLst>
        </c:ser>
        <c:dLbls>
          <c:showLegendKey val="0"/>
          <c:showVal val="0"/>
          <c:showCatName val="0"/>
          <c:showSerName val="0"/>
          <c:showPercent val="0"/>
          <c:showBubbleSize val="0"/>
        </c:dLbls>
        <c:gapWidth val="150"/>
        <c:axId val="95570184"/>
        <c:axId val="24885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A9-42D4-A898-9245D7348E38}"/>
            </c:ext>
          </c:extLst>
        </c:ser>
        <c:dLbls>
          <c:showLegendKey val="0"/>
          <c:showVal val="0"/>
          <c:showCatName val="0"/>
          <c:showSerName val="0"/>
          <c:showPercent val="0"/>
          <c:showBubbleSize val="0"/>
        </c:dLbls>
        <c:marker val="1"/>
        <c:smooth val="0"/>
        <c:axId val="95570184"/>
        <c:axId val="248859984"/>
      </c:lineChart>
      <c:dateAx>
        <c:axId val="95570184"/>
        <c:scaling>
          <c:orientation val="minMax"/>
        </c:scaling>
        <c:delete val="1"/>
        <c:axPos val="b"/>
        <c:numFmt formatCode="&quot;H&quot;yy" sourceLinked="1"/>
        <c:majorTickMark val="none"/>
        <c:minorTickMark val="none"/>
        <c:tickLblPos val="none"/>
        <c:crossAx val="248859984"/>
        <c:crosses val="autoZero"/>
        <c:auto val="1"/>
        <c:lblOffset val="100"/>
        <c:baseTimeUnit val="years"/>
      </c:dateAx>
      <c:valAx>
        <c:axId val="24885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7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E8-4736-8EDC-805AF7E01139}"/>
            </c:ext>
          </c:extLst>
        </c:ser>
        <c:dLbls>
          <c:showLegendKey val="0"/>
          <c:showVal val="0"/>
          <c:showCatName val="0"/>
          <c:showSerName val="0"/>
          <c:showPercent val="0"/>
          <c:showBubbleSize val="0"/>
        </c:dLbls>
        <c:gapWidth val="150"/>
        <c:axId val="248859592"/>
        <c:axId val="2488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8-4736-8EDC-805AF7E01139}"/>
            </c:ext>
          </c:extLst>
        </c:ser>
        <c:dLbls>
          <c:showLegendKey val="0"/>
          <c:showVal val="0"/>
          <c:showCatName val="0"/>
          <c:showSerName val="0"/>
          <c:showPercent val="0"/>
          <c:showBubbleSize val="0"/>
        </c:dLbls>
        <c:marker val="1"/>
        <c:smooth val="0"/>
        <c:axId val="248859592"/>
        <c:axId val="248856064"/>
      </c:lineChart>
      <c:dateAx>
        <c:axId val="248859592"/>
        <c:scaling>
          <c:orientation val="minMax"/>
        </c:scaling>
        <c:delete val="1"/>
        <c:axPos val="b"/>
        <c:numFmt formatCode="&quot;H&quot;yy" sourceLinked="1"/>
        <c:majorTickMark val="none"/>
        <c:minorTickMark val="none"/>
        <c:tickLblPos val="none"/>
        <c:crossAx val="248856064"/>
        <c:crosses val="autoZero"/>
        <c:auto val="1"/>
        <c:lblOffset val="100"/>
        <c:baseTimeUnit val="years"/>
      </c:dateAx>
      <c:valAx>
        <c:axId val="2488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5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F7-432C-A2EB-E4358EC00349}"/>
            </c:ext>
          </c:extLst>
        </c:ser>
        <c:dLbls>
          <c:showLegendKey val="0"/>
          <c:showVal val="0"/>
          <c:showCatName val="0"/>
          <c:showSerName val="0"/>
          <c:showPercent val="0"/>
          <c:showBubbleSize val="0"/>
        </c:dLbls>
        <c:gapWidth val="150"/>
        <c:axId val="248854496"/>
        <c:axId val="24885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F7-432C-A2EB-E4358EC00349}"/>
            </c:ext>
          </c:extLst>
        </c:ser>
        <c:dLbls>
          <c:showLegendKey val="0"/>
          <c:showVal val="0"/>
          <c:showCatName val="0"/>
          <c:showSerName val="0"/>
          <c:showPercent val="0"/>
          <c:showBubbleSize val="0"/>
        </c:dLbls>
        <c:marker val="1"/>
        <c:smooth val="0"/>
        <c:axId val="248854496"/>
        <c:axId val="248854888"/>
      </c:lineChart>
      <c:dateAx>
        <c:axId val="248854496"/>
        <c:scaling>
          <c:orientation val="minMax"/>
        </c:scaling>
        <c:delete val="1"/>
        <c:axPos val="b"/>
        <c:numFmt formatCode="&quot;H&quot;yy" sourceLinked="1"/>
        <c:majorTickMark val="none"/>
        <c:minorTickMark val="none"/>
        <c:tickLblPos val="none"/>
        <c:crossAx val="248854888"/>
        <c:crosses val="autoZero"/>
        <c:auto val="1"/>
        <c:lblOffset val="100"/>
        <c:baseTimeUnit val="years"/>
      </c:dateAx>
      <c:valAx>
        <c:axId val="24885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3F-4991-886B-E53915F4013E}"/>
            </c:ext>
          </c:extLst>
        </c:ser>
        <c:dLbls>
          <c:showLegendKey val="0"/>
          <c:showVal val="0"/>
          <c:showCatName val="0"/>
          <c:showSerName val="0"/>
          <c:showPercent val="0"/>
          <c:showBubbleSize val="0"/>
        </c:dLbls>
        <c:gapWidth val="150"/>
        <c:axId val="248853320"/>
        <c:axId val="24885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3F-4991-886B-E53915F4013E}"/>
            </c:ext>
          </c:extLst>
        </c:ser>
        <c:dLbls>
          <c:showLegendKey val="0"/>
          <c:showVal val="0"/>
          <c:showCatName val="0"/>
          <c:showSerName val="0"/>
          <c:showPercent val="0"/>
          <c:showBubbleSize val="0"/>
        </c:dLbls>
        <c:marker val="1"/>
        <c:smooth val="0"/>
        <c:axId val="248853320"/>
        <c:axId val="248853712"/>
      </c:lineChart>
      <c:dateAx>
        <c:axId val="248853320"/>
        <c:scaling>
          <c:orientation val="minMax"/>
        </c:scaling>
        <c:delete val="1"/>
        <c:axPos val="b"/>
        <c:numFmt formatCode="&quot;H&quot;yy" sourceLinked="1"/>
        <c:majorTickMark val="none"/>
        <c:minorTickMark val="none"/>
        <c:tickLblPos val="none"/>
        <c:crossAx val="248853712"/>
        <c:crosses val="autoZero"/>
        <c:auto val="1"/>
        <c:lblOffset val="100"/>
        <c:baseTimeUnit val="years"/>
      </c:dateAx>
      <c:valAx>
        <c:axId val="24885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5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CD-4B01-8BAE-74C53A1E00A3}"/>
            </c:ext>
          </c:extLst>
        </c:ser>
        <c:dLbls>
          <c:showLegendKey val="0"/>
          <c:showVal val="0"/>
          <c:showCatName val="0"/>
          <c:showSerName val="0"/>
          <c:showPercent val="0"/>
          <c:showBubbleSize val="0"/>
        </c:dLbls>
        <c:gapWidth val="150"/>
        <c:axId val="248857632"/>
        <c:axId val="24885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CD-4B01-8BAE-74C53A1E00A3}"/>
            </c:ext>
          </c:extLst>
        </c:ser>
        <c:dLbls>
          <c:showLegendKey val="0"/>
          <c:showVal val="0"/>
          <c:showCatName val="0"/>
          <c:showSerName val="0"/>
          <c:showPercent val="0"/>
          <c:showBubbleSize val="0"/>
        </c:dLbls>
        <c:marker val="1"/>
        <c:smooth val="0"/>
        <c:axId val="248857632"/>
        <c:axId val="248858024"/>
      </c:lineChart>
      <c:dateAx>
        <c:axId val="248857632"/>
        <c:scaling>
          <c:orientation val="minMax"/>
        </c:scaling>
        <c:delete val="1"/>
        <c:axPos val="b"/>
        <c:numFmt formatCode="&quot;H&quot;yy" sourceLinked="1"/>
        <c:majorTickMark val="none"/>
        <c:minorTickMark val="none"/>
        <c:tickLblPos val="none"/>
        <c:crossAx val="248858024"/>
        <c:crosses val="autoZero"/>
        <c:auto val="1"/>
        <c:lblOffset val="100"/>
        <c:baseTimeUnit val="years"/>
      </c:dateAx>
      <c:valAx>
        <c:axId val="24885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2058.83</c:v>
                </c:pt>
                <c:pt idx="1">
                  <c:v>2135.1999999999998</c:v>
                </c:pt>
                <c:pt idx="2">
                  <c:v>2288.27</c:v>
                </c:pt>
                <c:pt idx="3">
                  <c:v>2047.58</c:v>
                </c:pt>
                <c:pt idx="4">
                  <c:v>2068.4</c:v>
                </c:pt>
              </c:numCache>
            </c:numRef>
          </c:val>
          <c:extLst xmlns:c16r2="http://schemas.microsoft.com/office/drawing/2015/06/chart">
            <c:ext xmlns:c16="http://schemas.microsoft.com/office/drawing/2014/chart" uri="{C3380CC4-5D6E-409C-BE32-E72D297353CC}">
              <c16:uniqueId val="{00000000-9F49-4A06-A791-ECBF0D5E9FE9}"/>
            </c:ext>
          </c:extLst>
        </c:ser>
        <c:dLbls>
          <c:showLegendKey val="0"/>
          <c:showVal val="0"/>
          <c:showCatName val="0"/>
          <c:showSerName val="0"/>
          <c:showPercent val="0"/>
          <c:showBubbleSize val="0"/>
        </c:dLbls>
        <c:gapWidth val="150"/>
        <c:axId val="248858416"/>
        <c:axId val="24919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9F49-4A06-A791-ECBF0D5E9FE9}"/>
            </c:ext>
          </c:extLst>
        </c:ser>
        <c:dLbls>
          <c:showLegendKey val="0"/>
          <c:showVal val="0"/>
          <c:showCatName val="0"/>
          <c:showSerName val="0"/>
          <c:showPercent val="0"/>
          <c:showBubbleSize val="0"/>
        </c:dLbls>
        <c:marker val="1"/>
        <c:smooth val="0"/>
        <c:axId val="248858416"/>
        <c:axId val="249194000"/>
      </c:lineChart>
      <c:dateAx>
        <c:axId val="248858416"/>
        <c:scaling>
          <c:orientation val="minMax"/>
        </c:scaling>
        <c:delete val="1"/>
        <c:axPos val="b"/>
        <c:numFmt formatCode="&quot;H&quot;yy" sourceLinked="1"/>
        <c:majorTickMark val="none"/>
        <c:minorTickMark val="none"/>
        <c:tickLblPos val="none"/>
        <c:crossAx val="249194000"/>
        <c:crosses val="autoZero"/>
        <c:auto val="1"/>
        <c:lblOffset val="100"/>
        <c:baseTimeUnit val="years"/>
      </c:dateAx>
      <c:valAx>
        <c:axId val="2491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5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42.55</c:v>
                </c:pt>
                <c:pt idx="1">
                  <c:v>54.03</c:v>
                </c:pt>
                <c:pt idx="2">
                  <c:v>44.18</c:v>
                </c:pt>
                <c:pt idx="3">
                  <c:v>48.08</c:v>
                </c:pt>
                <c:pt idx="4">
                  <c:v>50.25</c:v>
                </c:pt>
              </c:numCache>
            </c:numRef>
          </c:val>
          <c:extLst xmlns:c16r2="http://schemas.microsoft.com/office/drawing/2015/06/chart">
            <c:ext xmlns:c16="http://schemas.microsoft.com/office/drawing/2014/chart" uri="{C3380CC4-5D6E-409C-BE32-E72D297353CC}">
              <c16:uniqueId val="{00000000-20A0-47FA-A1E4-BB13F5FACD23}"/>
            </c:ext>
          </c:extLst>
        </c:ser>
        <c:dLbls>
          <c:showLegendKey val="0"/>
          <c:showVal val="0"/>
          <c:showCatName val="0"/>
          <c:showSerName val="0"/>
          <c:showPercent val="0"/>
          <c:showBubbleSize val="0"/>
        </c:dLbls>
        <c:gapWidth val="150"/>
        <c:axId val="249195568"/>
        <c:axId val="2491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20A0-47FA-A1E4-BB13F5FACD23}"/>
            </c:ext>
          </c:extLst>
        </c:ser>
        <c:dLbls>
          <c:showLegendKey val="0"/>
          <c:showVal val="0"/>
          <c:showCatName val="0"/>
          <c:showSerName val="0"/>
          <c:showPercent val="0"/>
          <c:showBubbleSize val="0"/>
        </c:dLbls>
        <c:marker val="1"/>
        <c:smooth val="0"/>
        <c:axId val="249195568"/>
        <c:axId val="249190080"/>
      </c:lineChart>
      <c:dateAx>
        <c:axId val="249195568"/>
        <c:scaling>
          <c:orientation val="minMax"/>
        </c:scaling>
        <c:delete val="1"/>
        <c:axPos val="b"/>
        <c:numFmt formatCode="&quot;H&quot;yy" sourceLinked="1"/>
        <c:majorTickMark val="none"/>
        <c:minorTickMark val="none"/>
        <c:tickLblPos val="none"/>
        <c:crossAx val="249190080"/>
        <c:crosses val="autoZero"/>
        <c:auto val="1"/>
        <c:lblOffset val="100"/>
        <c:baseTimeUnit val="years"/>
      </c:dateAx>
      <c:valAx>
        <c:axId val="2491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9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400.07</c:v>
                </c:pt>
                <c:pt idx="1">
                  <c:v>311.88</c:v>
                </c:pt>
                <c:pt idx="2">
                  <c:v>382.3</c:v>
                </c:pt>
                <c:pt idx="3">
                  <c:v>364.21</c:v>
                </c:pt>
                <c:pt idx="4">
                  <c:v>305.06</c:v>
                </c:pt>
              </c:numCache>
            </c:numRef>
          </c:val>
          <c:extLst xmlns:c16r2="http://schemas.microsoft.com/office/drawing/2015/06/chart">
            <c:ext xmlns:c16="http://schemas.microsoft.com/office/drawing/2014/chart" uri="{C3380CC4-5D6E-409C-BE32-E72D297353CC}">
              <c16:uniqueId val="{00000000-9FCB-436E-B988-EBBC4FCA5A82}"/>
            </c:ext>
          </c:extLst>
        </c:ser>
        <c:dLbls>
          <c:showLegendKey val="0"/>
          <c:showVal val="0"/>
          <c:showCatName val="0"/>
          <c:showSerName val="0"/>
          <c:showPercent val="0"/>
          <c:showBubbleSize val="0"/>
        </c:dLbls>
        <c:gapWidth val="150"/>
        <c:axId val="249196352"/>
        <c:axId val="24919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9FCB-436E-B988-EBBC4FCA5A82}"/>
            </c:ext>
          </c:extLst>
        </c:ser>
        <c:dLbls>
          <c:showLegendKey val="0"/>
          <c:showVal val="0"/>
          <c:showCatName val="0"/>
          <c:showSerName val="0"/>
          <c:showPercent val="0"/>
          <c:showBubbleSize val="0"/>
        </c:dLbls>
        <c:marker val="1"/>
        <c:smooth val="0"/>
        <c:axId val="249196352"/>
        <c:axId val="249194392"/>
      </c:lineChart>
      <c:dateAx>
        <c:axId val="249196352"/>
        <c:scaling>
          <c:orientation val="minMax"/>
        </c:scaling>
        <c:delete val="1"/>
        <c:axPos val="b"/>
        <c:numFmt formatCode="&quot;H&quot;yy" sourceLinked="1"/>
        <c:majorTickMark val="none"/>
        <c:minorTickMark val="none"/>
        <c:tickLblPos val="none"/>
        <c:crossAx val="249194392"/>
        <c:crosses val="autoZero"/>
        <c:auto val="1"/>
        <c:lblOffset val="100"/>
        <c:baseTimeUnit val="years"/>
      </c:dateAx>
      <c:valAx>
        <c:axId val="24919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座間味村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915</v>
      </c>
      <c r="AM8" s="69"/>
      <c r="AN8" s="69"/>
      <c r="AO8" s="69"/>
      <c r="AP8" s="69"/>
      <c r="AQ8" s="69"/>
      <c r="AR8" s="69"/>
      <c r="AS8" s="69"/>
      <c r="AT8" s="68">
        <f>データ!T6</f>
        <v>16.739999999999998</v>
      </c>
      <c r="AU8" s="68"/>
      <c r="AV8" s="68"/>
      <c r="AW8" s="68"/>
      <c r="AX8" s="68"/>
      <c r="AY8" s="68"/>
      <c r="AZ8" s="68"/>
      <c r="BA8" s="68"/>
      <c r="BB8" s="68">
        <f>データ!U6</f>
        <v>54.66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63.54</v>
      </c>
      <c r="Q10" s="68"/>
      <c r="R10" s="68"/>
      <c r="S10" s="68"/>
      <c r="T10" s="68"/>
      <c r="U10" s="68"/>
      <c r="V10" s="68"/>
      <c r="W10" s="68">
        <f>データ!Q6</f>
        <v>119.71</v>
      </c>
      <c r="X10" s="68"/>
      <c r="Y10" s="68"/>
      <c r="Z10" s="68"/>
      <c r="AA10" s="68"/>
      <c r="AB10" s="68"/>
      <c r="AC10" s="68"/>
      <c r="AD10" s="69">
        <f>データ!R6</f>
        <v>2681</v>
      </c>
      <c r="AE10" s="69"/>
      <c r="AF10" s="69"/>
      <c r="AG10" s="69"/>
      <c r="AH10" s="69"/>
      <c r="AI10" s="69"/>
      <c r="AJ10" s="69"/>
      <c r="AK10" s="2"/>
      <c r="AL10" s="69">
        <f>データ!V6</f>
        <v>582</v>
      </c>
      <c r="AM10" s="69"/>
      <c r="AN10" s="69"/>
      <c r="AO10" s="69"/>
      <c r="AP10" s="69"/>
      <c r="AQ10" s="69"/>
      <c r="AR10" s="69"/>
      <c r="AS10" s="69"/>
      <c r="AT10" s="68">
        <f>データ!W6</f>
        <v>0.28999999999999998</v>
      </c>
      <c r="AU10" s="68"/>
      <c r="AV10" s="68"/>
      <c r="AW10" s="68"/>
      <c r="AX10" s="68"/>
      <c r="AY10" s="68"/>
      <c r="AZ10" s="68"/>
      <c r="BA10" s="68"/>
      <c r="BB10" s="68">
        <f>データ!X6</f>
        <v>2006.9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k2Umk/Bw+r3tkB04L0mjFs2KqfnN360JKW8yUqv+I6u9s4iGGVw9YCQjghbU+LUwNhL7XOY3QmzOvevx0yTjOQ==" saltValue="pUBDMp4ZgY4i7BHov6g2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473545</v>
      </c>
      <c r="D6" s="33">
        <f t="shared" si="3"/>
        <v>47</v>
      </c>
      <c r="E6" s="33">
        <f t="shared" si="3"/>
        <v>17</v>
      </c>
      <c r="F6" s="33">
        <f t="shared" si="3"/>
        <v>4</v>
      </c>
      <c r="G6" s="33">
        <f t="shared" si="3"/>
        <v>0</v>
      </c>
      <c r="H6" s="33" t="str">
        <f t="shared" si="3"/>
        <v>沖縄県　座間味村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63.54</v>
      </c>
      <c r="Q6" s="34">
        <f t="shared" si="3"/>
        <v>119.71</v>
      </c>
      <c r="R6" s="34">
        <f t="shared" si="3"/>
        <v>2681</v>
      </c>
      <c r="S6" s="34">
        <f t="shared" si="3"/>
        <v>915</v>
      </c>
      <c r="T6" s="34">
        <f t="shared" si="3"/>
        <v>16.739999999999998</v>
      </c>
      <c r="U6" s="34">
        <f t="shared" si="3"/>
        <v>54.66</v>
      </c>
      <c r="V6" s="34">
        <f t="shared" si="3"/>
        <v>582</v>
      </c>
      <c r="W6" s="34">
        <f t="shared" si="3"/>
        <v>0.28999999999999998</v>
      </c>
      <c r="X6" s="34">
        <f t="shared" si="3"/>
        <v>2006.9</v>
      </c>
      <c r="Y6" s="35">
        <f>IF(Y7="",NA(),Y7)</f>
        <v>78.39</v>
      </c>
      <c r="Z6" s="35">
        <f t="shared" ref="Z6:AH6" si="4">IF(Z7="",NA(),Z7)</f>
        <v>99.82</v>
      </c>
      <c r="AA6" s="35">
        <f t="shared" si="4"/>
        <v>100.43</v>
      </c>
      <c r="AB6" s="35">
        <f t="shared" si="4"/>
        <v>99.94</v>
      </c>
      <c r="AC6" s="35">
        <f t="shared" si="4"/>
        <v>83.35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2058.83</v>
      </c>
      <c r="BG6" s="35">
        <f t="shared" ref="BG6:BO6" si="7">IF(BG7="",NA(),BG7)</f>
        <v>2135.1999999999998</v>
      </c>
      <c r="BH6" s="35">
        <f t="shared" si="7"/>
        <v>2288.27</v>
      </c>
      <c r="BI6" s="35">
        <f t="shared" si="7"/>
        <v>2047.58</v>
      </c>
      <c r="BJ6" s="35">
        <f t="shared" si="7"/>
        <v>2068.4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42.55</v>
      </c>
      <c r="BR6" s="35">
        <f t="shared" ref="BR6:BZ6" si="8">IF(BR7="",NA(),BR7)</f>
        <v>54.03</v>
      </c>
      <c r="BS6" s="35">
        <f t="shared" si="8"/>
        <v>44.18</v>
      </c>
      <c r="BT6" s="35">
        <f t="shared" si="8"/>
        <v>48.08</v>
      </c>
      <c r="BU6" s="35">
        <f t="shared" si="8"/>
        <v>50.25</v>
      </c>
      <c r="BV6" s="35">
        <f t="shared" si="8"/>
        <v>69.87</v>
      </c>
      <c r="BW6" s="35">
        <f t="shared" si="8"/>
        <v>74.3</v>
      </c>
      <c r="BX6" s="35">
        <f t="shared" si="8"/>
        <v>72.260000000000005</v>
      </c>
      <c r="BY6" s="35">
        <f t="shared" si="8"/>
        <v>71.84</v>
      </c>
      <c r="BZ6" s="35">
        <f t="shared" si="8"/>
        <v>73.36</v>
      </c>
      <c r="CA6" s="34" t="str">
        <f>IF(CA7="","",IF(CA7="-","【-】","【"&amp;SUBSTITUTE(TEXT(CA7,"#,##0.00"),"-","△")&amp;"】"))</f>
        <v>【75.29】</v>
      </c>
      <c r="CB6" s="35">
        <f>IF(CB7="",NA(),CB7)</f>
        <v>400.07</v>
      </c>
      <c r="CC6" s="35">
        <f t="shared" ref="CC6:CK6" si="9">IF(CC7="",NA(),CC7)</f>
        <v>311.88</v>
      </c>
      <c r="CD6" s="35">
        <f t="shared" si="9"/>
        <v>382.3</v>
      </c>
      <c r="CE6" s="35">
        <f t="shared" si="9"/>
        <v>364.21</v>
      </c>
      <c r="CF6" s="35">
        <f t="shared" si="9"/>
        <v>305.06</v>
      </c>
      <c r="CG6" s="35">
        <f t="shared" si="9"/>
        <v>234.96</v>
      </c>
      <c r="CH6" s="35">
        <f t="shared" si="9"/>
        <v>221.81</v>
      </c>
      <c r="CI6" s="35">
        <f t="shared" si="9"/>
        <v>230.02</v>
      </c>
      <c r="CJ6" s="35">
        <f t="shared" si="9"/>
        <v>228.47</v>
      </c>
      <c r="CK6" s="35">
        <f t="shared" si="9"/>
        <v>224.88</v>
      </c>
      <c r="CL6" s="34" t="str">
        <f>IF(CL7="","",IF(CL7="-","【-】","【"&amp;SUBSTITUTE(TEXT(CL7,"#,##0.00"),"-","△")&amp;"】"))</f>
        <v>【215.41】</v>
      </c>
      <c r="CM6" s="35">
        <f>IF(CM7="",NA(),CM7)</f>
        <v>37</v>
      </c>
      <c r="CN6" s="35">
        <f t="shared" ref="CN6:CV6" si="10">IF(CN7="",NA(),CN7)</f>
        <v>43.33</v>
      </c>
      <c r="CO6" s="35">
        <f t="shared" si="10"/>
        <v>47.67</v>
      </c>
      <c r="CP6" s="35">
        <f t="shared" si="10"/>
        <v>43.17</v>
      </c>
      <c r="CQ6" s="35">
        <f t="shared" si="10"/>
        <v>25.83</v>
      </c>
      <c r="CR6" s="35">
        <f t="shared" si="10"/>
        <v>42.9</v>
      </c>
      <c r="CS6" s="35">
        <f t="shared" si="10"/>
        <v>43.36</v>
      </c>
      <c r="CT6" s="35">
        <f t="shared" si="10"/>
        <v>42.56</v>
      </c>
      <c r="CU6" s="35">
        <f t="shared" si="10"/>
        <v>42.47</v>
      </c>
      <c r="CV6" s="35">
        <f t="shared" si="10"/>
        <v>42.4</v>
      </c>
      <c r="CW6" s="34" t="str">
        <f>IF(CW7="","",IF(CW7="-","【-】","【"&amp;SUBSTITUTE(TEXT(CW7,"#,##0.00"),"-","△")&amp;"】"))</f>
        <v>【42.90】</v>
      </c>
      <c r="CX6" s="35">
        <f>IF(CX7="",NA(),CX7)</f>
        <v>96.94</v>
      </c>
      <c r="CY6" s="35">
        <f t="shared" ref="CY6:DG6" si="11">IF(CY7="",NA(),CY7)</f>
        <v>86.63</v>
      </c>
      <c r="CZ6" s="35">
        <f t="shared" si="11"/>
        <v>91.99</v>
      </c>
      <c r="DA6" s="35">
        <f t="shared" si="11"/>
        <v>92.96</v>
      </c>
      <c r="DB6" s="35">
        <f t="shared" si="11"/>
        <v>93.81</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473545</v>
      </c>
      <c r="D7" s="37">
        <v>47</v>
      </c>
      <c r="E7" s="37">
        <v>17</v>
      </c>
      <c r="F7" s="37">
        <v>4</v>
      </c>
      <c r="G7" s="37">
        <v>0</v>
      </c>
      <c r="H7" s="37" t="s">
        <v>97</v>
      </c>
      <c r="I7" s="37" t="s">
        <v>98</v>
      </c>
      <c r="J7" s="37" t="s">
        <v>99</v>
      </c>
      <c r="K7" s="37" t="s">
        <v>100</v>
      </c>
      <c r="L7" s="37" t="s">
        <v>101</v>
      </c>
      <c r="M7" s="37" t="s">
        <v>102</v>
      </c>
      <c r="N7" s="38" t="s">
        <v>103</v>
      </c>
      <c r="O7" s="38" t="s">
        <v>104</v>
      </c>
      <c r="P7" s="38">
        <v>63.54</v>
      </c>
      <c r="Q7" s="38">
        <v>119.71</v>
      </c>
      <c r="R7" s="38">
        <v>2681</v>
      </c>
      <c r="S7" s="38">
        <v>915</v>
      </c>
      <c r="T7" s="38">
        <v>16.739999999999998</v>
      </c>
      <c r="U7" s="38">
        <v>54.66</v>
      </c>
      <c r="V7" s="38">
        <v>582</v>
      </c>
      <c r="W7" s="38">
        <v>0.28999999999999998</v>
      </c>
      <c r="X7" s="38">
        <v>2006.9</v>
      </c>
      <c r="Y7" s="38">
        <v>78.39</v>
      </c>
      <c r="Z7" s="38">
        <v>99.82</v>
      </c>
      <c r="AA7" s="38">
        <v>100.43</v>
      </c>
      <c r="AB7" s="38">
        <v>99.94</v>
      </c>
      <c r="AC7" s="38">
        <v>83.35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2058.83</v>
      </c>
      <c r="BG7" s="38">
        <v>2135.1999999999998</v>
      </c>
      <c r="BH7" s="38">
        <v>2288.27</v>
      </c>
      <c r="BI7" s="38">
        <v>2047.58</v>
      </c>
      <c r="BJ7" s="38">
        <v>2068.4</v>
      </c>
      <c r="BK7" s="38">
        <v>1298.9100000000001</v>
      </c>
      <c r="BL7" s="38">
        <v>1243.71</v>
      </c>
      <c r="BM7" s="38">
        <v>1194.1500000000001</v>
      </c>
      <c r="BN7" s="38">
        <v>1206.79</v>
      </c>
      <c r="BO7" s="38">
        <v>1258.43</v>
      </c>
      <c r="BP7" s="38">
        <v>1260.21</v>
      </c>
      <c r="BQ7" s="38">
        <v>42.55</v>
      </c>
      <c r="BR7" s="38">
        <v>54.03</v>
      </c>
      <c r="BS7" s="38">
        <v>44.18</v>
      </c>
      <c r="BT7" s="38">
        <v>48.08</v>
      </c>
      <c r="BU7" s="38">
        <v>50.25</v>
      </c>
      <c r="BV7" s="38">
        <v>69.87</v>
      </c>
      <c r="BW7" s="38">
        <v>74.3</v>
      </c>
      <c r="BX7" s="38">
        <v>72.260000000000005</v>
      </c>
      <c r="BY7" s="38">
        <v>71.84</v>
      </c>
      <c r="BZ7" s="38">
        <v>73.36</v>
      </c>
      <c r="CA7" s="38">
        <v>75.290000000000006</v>
      </c>
      <c r="CB7" s="38">
        <v>400.07</v>
      </c>
      <c r="CC7" s="38">
        <v>311.88</v>
      </c>
      <c r="CD7" s="38">
        <v>382.3</v>
      </c>
      <c r="CE7" s="38">
        <v>364.21</v>
      </c>
      <c r="CF7" s="38">
        <v>305.06</v>
      </c>
      <c r="CG7" s="38">
        <v>234.96</v>
      </c>
      <c r="CH7" s="38">
        <v>221.81</v>
      </c>
      <c r="CI7" s="38">
        <v>230.02</v>
      </c>
      <c r="CJ7" s="38">
        <v>228.47</v>
      </c>
      <c r="CK7" s="38">
        <v>224.88</v>
      </c>
      <c r="CL7" s="38">
        <v>215.41</v>
      </c>
      <c r="CM7" s="38">
        <v>37</v>
      </c>
      <c r="CN7" s="38">
        <v>43.33</v>
      </c>
      <c r="CO7" s="38">
        <v>47.67</v>
      </c>
      <c r="CP7" s="38">
        <v>43.17</v>
      </c>
      <c r="CQ7" s="38">
        <v>25.83</v>
      </c>
      <c r="CR7" s="38">
        <v>42.9</v>
      </c>
      <c r="CS7" s="38">
        <v>43.36</v>
      </c>
      <c r="CT7" s="38">
        <v>42.56</v>
      </c>
      <c r="CU7" s="38">
        <v>42.47</v>
      </c>
      <c r="CV7" s="38">
        <v>42.4</v>
      </c>
      <c r="CW7" s="38">
        <v>42.9</v>
      </c>
      <c r="CX7" s="38">
        <v>96.94</v>
      </c>
      <c r="CY7" s="38">
        <v>86.63</v>
      </c>
      <c r="CZ7" s="38">
        <v>91.99</v>
      </c>
      <c r="DA7" s="38">
        <v>92.96</v>
      </c>
      <c r="DB7" s="38">
        <v>93.81</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2021-12-03T07:53:20Z</dcterms:created>
  <dcterms:modified xsi:type="dcterms:W3CDTF">2022-01-18T08:59:53Z</dcterms:modified>
  <cp:category/>
</cp:coreProperties>
</file>